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120" yWindow="120" windowWidth="15180" windowHeight="8835"/>
  </bookViews>
  <sheets>
    <sheet name="Break-Even Simple" sheetId="1" r:id="rId1"/>
  </sheets>
  <definedNames>
    <definedName name="__IntlFixup" hidden="1">TRUE</definedName>
    <definedName name="_Order1" hidden="1">0</definedName>
    <definedName name="AllocatedFixedCosts" localSheetId="0" hidden="1">'Break-Even Simple'!$M$44</definedName>
    <definedName name="BreakevenCOS" localSheetId="0" hidden="1">'Break-Even Simple'!$I$25</definedName>
    <definedName name="BreakevenGP" localSheetId="0" hidden="1">'Break-Even Simple'!$K$25</definedName>
    <definedName name="BreakevenQty" localSheetId="0" hidden="1">'Break-Even Simple'!$E$25</definedName>
    <definedName name="BreakevenREV" localSheetId="0" hidden="1">'Break-Even Simple'!$D$25</definedName>
    <definedName name="Cost_of_Sales" localSheetId="0" hidden="1">'Break-Even Simple'!$I$24</definedName>
    <definedName name="CVPCategoryTitle" localSheetId="0" hidden="1">'Break-Even Simple'!$C$18</definedName>
    <definedName name="Data.Dump" hidden="1">OFFSET([0]!Data.Top.Left,1,0)</definedName>
    <definedName name="FixedOverhead" localSheetId="0" hidden="1">'Break-Even Simple'!$D$15</definedName>
    <definedName name="Gross_Profit" localSheetId="0" hidden="1">'Break-Even Simple'!$K$24</definedName>
    <definedName name="Gross_Profit_Percentage" localSheetId="0" hidden="1">'Break-Even Simple'!$L$24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elGP" localSheetId="0" hidden="1">'Break-Even Simple'!$K$23</definedName>
    <definedName name="LastGoodSpinnerValue" localSheetId="0" hidden="1">'Break-Even Simple'!$F$14</definedName>
    <definedName name="Macro1">[0]!Macro1</definedName>
    <definedName name="Macro2">[0]!Macro2</definedName>
    <definedName name="Ownership" hidden="1">OFFSET([0]!Data.Top.Left,1,0)</definedName>
    <definedName name="PartItemName" localSheetId="0" hidden="1">'Break-Even Simple'!$E$4</definedName>
    <definedName name="Percentage_of_Sales" localSheetId="0" hidden="1">'Break-Even Simple'!$M$24</definedName>
    <definedName name="PercentageOfFixedCosts" localSheetId="0" hidden="1">'Break-Even Simple'!$I$44</definedName>
    <definedName name="PercentageOfFixedCostsSpinner" localSheetId="0" hidden="1">'Break-Even Simple'!$F$13</definedName>
    <definedName name="Price" localSheetId="0" hidden="1">'Break-Even Simple'!$G$24</definedName>
    <definedName name="_xlnm.Print_Area" localSheetId="0">'Break-Even Simple'!$C$10:$N$44</definedName>
    <definedName name="Revenues" localSheetId="0" hidden="1">'Break-Even Simple'!$D$24</definedName>
    <definedName name="TotalCosts" localSheetId="0" hidden="1">'Break-Even Simple'!$E$44</definedName>
    <definedName name="Unit_Cost" localSheetId="0" hidden="1">'Break-Even Simple'!$H$24</definedName>
    <definedName name="Units_Sold" localSheetId="0" hidden="1">'Break-Even Simple'!$E$24</definedName>
  </definedNames>
  <calcPr calcId="145621"/>
</workbook>
</file>

<file path=xl/calcChain.xml><?xml version="1.0" encoding="utf-8"?>
<calcChain xmlns="http://schemas.openxmlformats.org/spreadsheetml/2006/main">
  <c r="K24" i="1" l="1"/>
  <c r="L24" i="1" s="1"/>
  <c r="F5" i="1"/>
  <c r="G5" i="1" s="1"/>
  <c r="E5" i="1" s="1"/>
  <c r="F6" i="1"/>
  <c r="G6" i="1" s="1"/>
  <c r="E6" i="1" s="1"/>
  <c r="C7" i="1"/>
  <c r="M44" i="1"/>
  <c r="D21" i="1" s="1"/>
  <c r="D20" i="1" s="1"/>
  <c r="G10" i="1"/>
  <c r="E10" i="1" s="1"/>
  <c r="C18" i="1"/>
  <c r="E18" i="1"/>
  <c r="F18" i="1" s="1"/>
  <c r="F19" i="1" s="1"/>
  <c r="D19" i="1"/>
  <c r="E19" i="1"/>
  <c r="E21" i="1"/>
  <c r="E20" i="1" s="1"/>
  <c r="L23" i="1"/>
  <c r="G25" i="1"/>
  <c r="H25" i="1"/>
  <c r="E25" i="1" l="1"/>
  <c r="F8" i="1"/>
  <c r="G8" i="1" s="1"/>
  <c r="E8" i="1" s="1"/>
  <c r="F7" i="1"/>
  <c r="F21" i="1"/>
  <c r="F20" i="1" s="1"/>
  <c r="D25" i="1" l="1"/>
  <c r="K25" i="1" s="1"/>
  <c r="L25" i="1" s="1"/>
  <c r="I25" i="1"/>
  <c r="G7" i="1"/>
  <c r="E7" i="1" s="1"/>
  <c r="F9" i="1"/>
  <c r="G9" i="1" l="1"/>
  <c r="E9" i="1" s="1"/>
  <c r="F11" i="1"/>
  <c r="G11" i="1" s="1"/>
  <c r="E11" i="1" s="1"/>
</calcChain>
</file>

<file path=xl/sharedStrings.xml><?xml version="1.0" encoding="utf-8"?>
<sst xmlns="http://schemas.openxmlformats.org/spreadsheetml/2006/main" count="22" uniqueCount="18">
  <si>
    <t>Sales Revenue</t>
  </si>
  <si>
    <t>Cost of Sales</t>
  </si>
  <si>
    <t>Allocated Fixed Expenses</t>
  </si>
  <si>
    <t>Income Before Tax</t>
  </si>
  <si>
    <t>Income Taxes</t>
  </si>
  <si>
    <t>Net Income (Loss)</t>
  </si>
  <si>
    <t>LastGoodSpinnerValue</t>
  </si>
  <si>
    <t>FixedOverhead</t>
  </si>
  <si>
    <t>quantity</t>
  </si>
  <si>
    <t>Fixed Expenses</t>
  </si>
  <si>
    <t>Revenues</t>
  </si>
  <si>
    <t>Units Sold</t>
  </si>
  <si>
    <t>Price</t>
  </si>
  <si>
    <t>Unit Cost</t>
  </si>
  <si>
    <t>Gross Profit</t>
  </si>
  <si>
    <t>Enter Data:</t>
  </si>
  <si>
    <t>Breakeven Point:</t>
  </si>
  <si>
    <t>Value of Allocated Fixed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</si>
</sst>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"/>
    <numFmt numFmtId="169" formatCode="0.00%_);[Red]\(0.00%\)"/>
    <numFmt numFmtId="170" formatCode="0%_);[Red]\(0%\)"/>
    <numFmt numFmtId="171" formatCode="_(* #,##0.00_);[Red]_(* \(#,##0.00\);_(* &quot;-&quot;??_);_(@_)"/>
  </numFmts>
  <fonts count="4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color indexed="10"/>
      <name val="Arial"/>
      <family val="2"/>
    </font>
    <font>
      <sz val="8.5"/>
      <color indexed="9"/>
      <name val="Arial"/>
      <family val="2"/>
    </font>
    <font>
      <b/>
      <sz val="8.5"/>
      <color indexed="8"/>
      <name val="Arial"/>
      <family val="2"/>
    </font>
    <font>
      <b/>
      <u/>
      <sz val="8.5"/>
      <name val="Arial"/>
      <family val="2"/>
    </font>
    <font>
      <sz val="8.5"/>
      <color indexed="8"/>
      <name val="Arial"/>
      <family val="2"/>
    </font>
    <font>
      <u/>
      <sz val="10"/>
      <color indexed="12"/>
      <name val="Arial"/>
      <family val="2"/>
    </font>
    <font>
      <sz val="8.5"/>
      <color indexed="4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8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37" fontId="12" fillId="16" borderId="1" applyBorder="0" applyProtection="0">
      <alignment vertical="center"/>
    </xf>
    <xf numFmtId="0" fontId="28" fillId="17" borderId="0" applyNumberFormat="0" applyBorder="0" applyAlignment="0" applyProtection="0"/>
    <xf numFmtId="5" fontId="13" fillId="0" borderId="2">
      <protection locked="0"/>
    </xf>
    <xf numFmtId="0" fontId="14" fillId="18" borderId="0" applyBorder="0">
      <alignment horizontal="left" vertical="center" indent="1"/>
    </xf>
    <xf numFmtId="0" fontId="29" fillId="4" borderId="3" applyNumberFormat="0" applyAlignment="0" applyProtection="0"/>
    <xf numFmtId="0" fontId="30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5" fillId="0" borderId="5"/>
    <xf numFmtId="4" fontId="13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2" fillId="6" borderId="0" applyNumberFormat="0" applyBorder="0" applyAlignment="0" applyProtection="0"/>
    <xf numFmtId="4" fontId="13" fillId="21" borderId="5"/>
    <xf numFmtId="43" fontId="16" fillId="0" borderId="6"/>
    <xf numFmtId="37" fontId="17" fillId="22" borderId="2" applyBorder="0">
      <alignment horizontal="left" vertical="center" indent="1"/>
    </xf>
    <xf numFmtId="37" fontId="18" fillId="23" borderId="7" applyFill="0">
      <alignment vertical="center"/>
    </xf>
    <xf numFmtId="0" fontId="18" fillId="24" borderId="8" applyNumberFormat="0">
      <alignment horizontal="left" vertical="top" indent="1"/>
    </xf>
    <xf numFmtId="0" fontId="18" fillId="16" borderId="0" applyBorder="0">
      <alignment horizontal="left" vertical="center" indent="1"/>
    </xf>
    <xf numFmtId="0" fontId="18" fillId="0" borderId="8" applyNumberFormat="0" applyFill="0">
      <alignment horizontal="centerContinuous" vertical="top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4" fillId="10" borderId="3" applyNumberFormat="0" applyAlignment="0" applyProtection="0"/>
    <xf numFmtId="43" fontId="16" fillId="0" borderId="10"/>
    <xf numFmtId="0" fontId="35" fillId="0" borderId="11" applyNumberFormat="0" applyFill="0" applyAlignment="0" applyProtection="0"/>
    <xf numFmtId="44" fontId="16" fillId="0" borderId="12"/>
    <xf numFmtId="0" fontId="36" fillId="7" borderId="0" applyNumberFormat="0" applyBorder="0" applyAlignment="0" applyProtection="0"/>
    <xf numFmtId="0" fontId="21" fillId="23" borderId="0">
      <alignment horizontal="left" wrapText="1" indent="1"/>
    </xf>
    <xf numFmtId="37" fontId="12" fillId="16" borderId="13" applyBorder="0">
      <alignment horizontal="left" vertical="center" indent="2"/>
    </xf>
    <xf numFmtId="0" fontId="22" fillId="0" borderId="0"/>
    <xf numFmtId="0" fontId="1" fillId="7" borderId="14" applyNumberFormat="0" applyFont="0" applyAlignment="0" applyProtection="0"/>
    <xf numFmtId="0" fontId="37" fillId="4" borderId="15" applyNumberFormat="0" applyAlignment="0" applyProtection="0"/>
    <xf numFmtId="170" fontId="3" fillId="25" borderId="16"/>
    <xf numFmtId="169" fontId="3" fillId="0" borderId="16" applyFont="0" applyFill="0" applyBorder="0" applyAlignment="0" applyProtection="0">
      <protection locked="0"/>
    </xf>
    <xf numFmtId="170" fontId="1" fillId="0" borderId="0" applyFont="0" applyFill="0" applyBorder="0" applyAlignment="0" applyProtection="0"/>
    <xf numFmtId="2" fontId="23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 horizontal="right"/>
    </xf>
    <xf numFmtId="0" fontId="25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168" fontId="4" fillId="0" borderId="0" xfId="33" applyNumberFormat="1" applyFont="1" applyProtection="1">
      <protection hidden="1"/>
    </xf>
    <xf numFmtId="170" fontId="4" fillId="0" borderId="0" xfId="67" applyFont="1" applyProtection="1">
      <protection hidden="1"/>
    </xf>
    <xf numFmtId="0" fontId="6" fillId="0" borderId="0" xfId="0" applyFont="1" applyProtection="1">
      <protection hidden="1"/>
    </xf>
    <xf numFmtId="170" fontId="6" fillId="0" borderId="0" xfId="67" applyFont="1" applyProtection="1">
      <protection hidden="1"/>
    </xf>
    <xf numFmtId="168" fontId="6" fillId="0" borderId="0" xfId="33" applyNumberFormat="1" applyFont="1" applyProtection="1">
      <protection hidden="1"/>
    </xf>
    <xf numFmtId="3" fontId="4" fillId="0" borderId="0" xfId="31" applyNumberFormat="1" applyFont="1" applyProtection="1">
      <protection hidden="1"/>
    </xf>
    <xf numFmtId="4" fontId="4" fillId="0" borderId="0" xfId="0" applyNumberFormat="1" applyFont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27" borderId="18" xfId="0" applyFont="1" applyFill="1" applyBorder="1" applyAlignment="1" applyProtection="1">
      <alignment horizontal="center"/>
      <protection hidden="1"/>
    </xf>
    <xf numFmtId="0" fontId="6" fillId="27" borderId="0" xfId="0" applyFont="1" applyFill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6" fontId="4" fillId="23" borderId="19" xfId="33" applyNumberFormat="1" applyFont="1" applyFill="1" applyBorder="1" applyAlignment="1" applyProtection="1">
      <alignment horizontal="right"/>
      <protection hidden="1"/>
    </xf>
    <xf numFmtId="171" fontId="4" fillId="23" borderId="20" xfId="31" applyNumberFormat="1" applyFont="1" applyFill="1" applyBorder="1" applyAlignment="1" applyProtection="1">
      <alignment horizontal="center"/>
      <protection hidden="1"/>
    </xf>
    <xf numFmtId="0" fontId="4" fillId="23" borderId="21" xfId="0" applyFont="1" applyFill="1" applyBorder="1" applyAlignment="1" applyProtection="1">
      <alignment horizontal="center"/>
      <protection hidden="1"/>
    </xf>
    <xf numFmtId="6" fontId="4" fillId="23" borderId="21" xfId="33" applyNumberFormat="1" applyFont="1" applyFill="1" applyBorder="1" applyProtection="1">
      <protection hidden="1"/>
    </xf>
    <xf numFmtId="6" fontId="4" fillId="23" borderId="19" xfId="33" applyNumberFormat="1" applyFont="1" applyFill="1" applyBorder="1" applyProtection="1">
      <protection hidden="1"/>
    </xf>
    <xf numFmtId="10" fontId="4" fillId="23" borderId="19" xfId="0" applyNumberFormat="1" applyFont="1" applyFill="1" applyBorder="1" applyProtection="1">
      <protection hidden="1"/>
    </xf>
    <xf numFmtId="0" fontId="2" fillId="0" borderId="0" xfId="0" applyFont="1" applyProtection="1">
      <protection hidden="1"/>
    </xf>
    <xf numFmtId="8" fontId="4" fillId="23" borderId="19" xfId="0" applyNumberFormat="1" applyFont="1" applyFill="1" applyBorder="1" applyProtection="1">
      <protection hidden="1"/>
    </xf>
    <xf numFmtId="6" fontId="4" fillId="23" borderId="20" xfId="33" applyNumberFormat="1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9" fillId="23" borderId="1" xfId="0" applyFont="1" applyFill="1" applyBorder="1" applyAlignment="1" applyProtection="1">
      <alignment horizontal="left"/>
      <protection hidden="1"/>
    </xf>
    <xf numFmtId="0" fontId="9" fillId="23" borderId="22" xfId="0" applyFont="1" applyFill="1" applyBorder="1" applyProtection="1">
      <protection hidden="1"/>
    </xf>
    <xf numFmtId="6" fontId="4" fillId="23" borderId="23" xfId="0" applyNumberFormat="1" applyFont="1" applyFill="1" applyBorder="1" applyProtection="1">
      <protection hidden="1"/>
    </xf>
    <xf numFmtId="0" fontId="4" fillId="16" borderId="24" xfId="0" applyFont="1" applyFill="1" applyBorder="1" applyProtection="1">
      <protection locked="0" hidden="1"/>
    </xf>
    <xf numFmtId="168" fontId="11" fillId="16" borderId="24" xfId="33" applyNumberFormat="1" applyFont="1" applyFill="1" applyBorder="1" applyProtection="1">
      <protection locked="0" hidden="1"/>
    </xf>
    <xf numFmtId="7" fontId="11" fillId="16" borderId="24" xfId="0" applyNumberFormat="1" applyFont="1" applyFill="1" applyBorder="1" applyProtection="1">
      <protection locked="0" hidden="1"/>
    </xf>
    <xf numFmtId="6" fontId="11" fillId="16" borderId="19" xfId="33" applyNumberFormat="1" applyFont="1" applyFill="1" applyBorder="1" applyProtection="1">
      <protection locked="0" hidden="1"/>
    </xf>
    <xf numFmtId="8" fontId="11" fillId="16" borderId="19" xfId="0" applyNumberFormat="1" applyFont="1" applyFill="1" applyBorder="1" applyProtection="1">
      <protection locked="0" hidden="1"/>
    </xf>
    <xf numFmtId="6" fontId="11" fillId="16" borderId="20" xfId="33" applyNumberFormat="1" applyFont="1" applyFill="1" applyBorder="1" applyProtection="1">
      <protection locked="0" hidden="1"/>
    </xf>
    <xf numFmtId="0" fontId="10" fillId="0" borderId="0" xfId="54" applyFont="1" applyAlignment="1" applyProtection="1">
      <alignment horizontal="center"/>
    </xf>
    <xf numFmtId="0" fontId="10" fillId="0" borderId="0" xfId="54" applyAlignment="1" applyProtection="1">
      <alignment horizontal="center"/>
    </xf>
  </cellXfs>
  <cellStyles count="7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_simple" xfId="33"/>
    <cellStyle name="Currency0" xfId="34"/>
    <cellStyle name="DarkBlueOutline" xfId="35"/>
    <cellStyle name="DarkBlueOutlineYellow" xfId="36"/>
    <cellStyle name="Date" xfId="37"/>
    <cellStyle name="Dezimal [0]_Compiling Utility Macros" xfId="38"/>
    <cellStyle name="Dezimal_Compiling Utility Macros" xfId="39"/>
    <cellStyle name="Explanatory Text" xfId="40" builtinId="53" customBuiltin="1"/>
    <cellStyle name="Fixed" xfId="41"/>
    <cellStyle name="Good" xfId="42" builtinId="26" customBuiltin="1"/>
    <cellStyle name="GRAY" xfId="43"/>
    <cellStyle name="Gross Margin" xfId="44"/>
    <cellStyle name="header" xfId="45"/>
    <cellStyle name="Header Total" xfId="46"/>
    <cellStyle name="Header1" xfId="47"/>
    <cellStyle name="Header2" xfId="48"/>
    <cellStyle name="Header3" xfId="49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Hyperlink" xfId="54" builtinId="8"/>
    <cellStyle name="Input" xfId="55" builtinId="20" customBuiltin="1"/>
    <cellStyle name="Level 2 Total" xfId="56"/>
    <cellStyle name="Linked Cell" xfId="57" builtinId="24" customBuiltin="1"/>
    <cellStyle name="Major Total" xfId="58"/>
    <cellStyle name="Neutral" xfId="59" builtinId="28" customBuiltin="1"/>
    <cellStyle name="NonPrint_TemTitle" xfId="60"/>
    <cellStyle name="Normal" xfId="0" builtinId="0"/>
    <cellStyle name="Normal 2" xfId="61"/>
    <cellStyle name="NormalRed" xfId="62"/>
    <cellStyle name="Note" xfId="63" builtinId="10" customBuiltin="1"/>
    <cellStyle name="Output" xfId="64" builtinId="21" customBuiltin="1"/>
    <cellStyle name="Percent.0" xfId="65"/>
    <cellStyle name="Percent.00" xfId="66"/>
    <cellStyle name="Percent_simple" xfId="67"/>
    <cellStyle name="RED POSTED" xfId="68"/>
    <cellStyle name="Standard_Anpassen der Amortisation" xfId="69"/>
    <cellStyle name="Text_simple" xfId="70"/>
    <cellStyle name="Title" xfId="71" builtinId="15" customBuiltin="1"/>
    <cellStyle name="TmsRmn10BlueItalic" xfId="72"/>
    <cellStyle name="TmsRmn10Bold" xfId="73"/>
    <cellStyle name="Total" xfId="74" builtinId="25" customBuiltin="1"/>
    <cellStyle name="Währung [0]_Compiling Utility Macros" xfId="75"/>
    <cellStyle name="Währung_Compiling Utility Macros" xfId="76"/>
    <cellStyle name="Warning Text" xfId="7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Income Chart</a:t>
            </a:r>
          </a:p>
        </c:rich>
      </c:tx>
      <c:layout>
        <c:manualLayout>
          <c:xMode val="edge"/>
          <c:yMode val="edge"/>
          <c:x val="0.22888340592303338"/>
          <c:y val="3.86100386100386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03835740372407"/>
          <c:y val="0.22393864611985348"/>
          <c:w val="0.4713902729455906"/>
          <c:h val="0.68339897177955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'Break-Even Simple'!$E$5</c:f>
              <c:strCache>
                <c:ptCount val="1"/>
                <c:pt idx="0">
                  <c:v>Sales Revenue 100.0%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Simple'!$F$5</c:f>
              <c:numCache>
                <c:formatCode>"$"#,##0</c:formatCode>
                <c:ptCount val="1"/>
                <c:pt idx="0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'Break-Even Simple'!$E$6</c:f>
              <c:strCache>
                <c:ptCount val="1"/>
                <c:pt idx="0">
                  <c:v>Cost of Sales 80.0%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Simple'!$F$6</c:f>
              <c:numCache>
                <c:formatCode>"$"#,##0</c:formatCode>
                <c:ptCount val="1"/>
                <c:pt idx="0">
                  <c:v>4000</c:v>
                </c:pt>
              </c:numCache>
            </c:numRef>
          </c:val>
        </c:ser>
        <c:ser>
          <c:idx val="2"/>
          <c:order val="2"/>
          <c:tx>
            <c:strRef>
              <c:f>'Break-Even Simple'!$E$7</c:f>
              <c:strCache>
                <c:ptCount val="1"/>
                <c:pt idx="0">
                  <c:v>Gross Profit 
20.0%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Simple'!$F$7</c:f>
              <c:numCache>
                <c:formatCode>"$"#,##0</c:formatCode>
                <c:ptCount val="1"/>
                <c:pt idx="0">
                  <c:v>1000</c:v>
                </c:pt>
              </c:numCache>
            </c:numRef>
          </c:val>
        </c:ser>
        <c:ser>
          <c:idx val="3"/>
          <c:order val="3"/>
          <c:tx>
            <c:strRef>
              <c:f>'Break-Even Simple'!$E$8</c:f>
              <c:strCache>
                <c:ptCount val="1"/>
                <c:pt idx="0">
                  <c:v>Allocated Fixed Expenses 10.0%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Simple'!$F$8</c:f>
              <c:numCache>
                <c:formatCode>"$"#,##0</c:formatCode>
                <c:ptCount val="1"/>
                <c:pt idx="0">
                  <c:v>500</c:v>
                </c:pt>
              </c:numCache>
            </c:numRef>
          </c:val>
        </c:ser>
        <c:ser>
          <c:idx val="4"/>
          <c:order val="4"/>
          <c:tx>
            <c:strRef>
              <c:f>'Break-Even Simple'!$E$9</c:f>
              <c:strCache>
                <c:ptCount val="1"/>
                <c:pt idx="0">
                  <c:v>Income Before Tax 
10.0%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Simple'!$F$9</c:f>
              <c:numCache>
                <c:formatCode>"$"#,##0</c:formatCode>
                <c:ptCount val="1"/>
                <c:pt idx="0">
                  <c:v>500</c:v>
                </c:pt>
              </c:numCache>
            </c:numRef>
          </c:val>
        </c:ser>
        <c:ser>
          <c:idx val="5"/>
          <c:order val="5"/>
          <c:tx>
            <c:strRef>
              <c:f>'Break-Even Simple'!$E$10</c:f>
              <c:strCache>
                <c:ptCount val="1"/>
                <c:pt idx="0">
                  <c:v>Income Taxes 
2.0%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Simple'!$D$10</c:f>
              <c:numCache>
                <c:formatCode>"$"#,##0</c:formatCode>
                <c:ptCount val="1"/>
                <c:pt idx="0">
                  <c:v>100</c:v>
                </c:pt>
              </c:numCache>
            </c:numRef>
          </c:val>
        </c:ser>
        <c:ser>
          <c:idx val="6"/>
          <c:order val="6"/>
          <c:tx>
            <c:strRef>
              <c:f>'Break-Even Simple'!$E$11</c:f>
              <c:strCache>
                <c:ptCount val="1"/>
                <c:pt idx="0">
                  <c:v>Net Income (Loss) 
8.0%</c:v>
                </c:pt>
              </c:strCache>
            </c:strRef>
          </c:tx>
          <c:invertIfNegative val="0"/>
          <c:cat>
            <c:numRef>
              <c:f>'Break-Even Simple'!$E$4</c:f>
              <c:numCache>
                <c:formatCode>General</c:formatCode>
                <c:ptCount val="1"/>
              </c:numCache>
            </c:numRef>
          </c:cat>
          <c:val>
            <c:numRef>
              <c:f>'Break-Even Simple'!$F$11</c:f>
              <c:numCache>
                <c:formatCode>"$"#,##0</c:formatCode>
                <c:ptCount val="1"/>
                <c:pt idx="0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17984"/>
        <c:axId val="61819520"/>
      </c:barChart>
      <c:catAx>
        <c:axId val="61817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one"/>
        <c:crossAx val="61819520"/>
        <c:crosses val="autoZero"/>
        <c:auto val="0"/>
        <c:lblAlgn val="ctr"/>
        <c:lblOffset val="100"/>
        <c:tickMarkSkip val="1"/>
        <c:noMultiLvlLbl val="0"/>
      </c:catAx>
      <c:valAx>
        <c:axId val="6181952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817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12270244739663"/>
          <c:y val="9.2664267359939392E-2"/>
          <c:w val="0.31880151407302942"/>
          <c:h val="0.8957545844794139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0"/>
    <c:dispBlanksAs val="gap"/>
    <c:showDLblsOverMax val="0"/>
  </c:chart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Cost-Volume-Profit Breakeven Graph</a:t>
            </a:r>
          </a:p>
        </c:rich>
      </c:tx>
      <c:layout>
        <c:manualLayout>
          <c:xMode val="edge"/>
          <c:yMode val="edge"/>
          <c:x val="0.17222268940616706"/>
          <c:y val="3.861011139997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88960473525602"/>
          <c:y val="0.22393864611985348"/>
          <c:w val="0.66666847512064664"/>
          <c:h val="0.45173830337970455"/>
        </c:manualLayout>
      </c:layout>
      <c:lineChart>
        <c:grouping val="standard"/>
        <c:varyColors val="0"/>
        <c:ser>
          <c:idx val="0"/>
          <c:order val="0"/>
          <c:tx>
            <c:strRef>
              <c:f>'Break-Even Simple'!$C$19</c:f>
              <c:strCache>
                <c:ptCount val="1"/>
                <c:pt idx="0">
                  <c:v>Sales Revenue</c:v>
                </c:pt>
              </c:strCache>
            </c:strRef>
          </c:tx>
          <c:marker>
            <c:symbol val="none"/>
          </c:marker>
          <c:cat>
            <c:numRef>
              <c:f>'Break-Even Simple'!$D$18:$F$18</c:f>
              <c:numCache>
                <c:formatCode>#,##0</c:formatCode>
                <c:ptCount val="3"/>
                <c:pt idx="0">
                  <c:v>0</c:v>
                </c:pt>
                <c:pt idx="1">
                  <c:v>166.66666666666666</c:v>
                </c:pt>
                <c:pt idx="2">
                  <c:v>333.33333333333331</c:v>
                </c:pt>
              </c:numCache>
            </c:numRef>
          </c:cat>
          <c:val>
            <c:numRef>
              <c:f>'Break-Even Simple'!$D$19:$F$19</c:f>
              <c:numCache>
                <c:formatCode>#,##0.00</c:formatCode>
                <c:ptCount val="3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'Break-Even Simple'!$C$20</c:f>
              <c:strCache>
                <c:ptCount val="1"/>
                <c:pt idx="0">
                  <c:v>Cost of Sales</c:v>
                </c:pt>
              </c:strCache>
            </c:strRef>
          </c:tx>
          <c:marker>
            <c:symbol val="none"/>
          </c:marker>
          <c:cat>
            <c:numRef>
              <c:f>'Break-Even Simple'!$D$18:$F$18</c:f>
              <c:numCache>
                <c:formatCode>#,##0</c:formatCode>
                <c:ptCount val="3"/>
                <c:pt idx="0">
                  <c:v>0</c:v>
                </c:pt>
                <c:pt idx="1">
                  <c:v>166.66666666666666</c:v>
                </c:pt>
                <c:pt idx="2">
                  <c:v>333.33333333333331</c:v>
                </c:pt>
              </c:numCache>
            </c:numRef>
          </c:cat>
          <c:val>
            <c:numRef>
              <c:f>'Break-Even Simple'!$D$20:$F$20</c:f>
              <c:numCache>
                <c:formatCode>#,##0.00</c:formatCode>
                <c:ptCount val="3"/>
                <c:pt idx="0">
                  <c:v>500</c:v>
                </c:pt>
                <c:pt idx="1">
                  <c:v>4666.6666666666661</c:v>
                </c:pt>
                <c:pt idx="2">
                  <c:v>8833.3333333333321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'Break-Even Simple'!$C$21</c:f>
              <c:strCache>
                <c:ptCount val="1"/>
                <c:pt idx="0">
                  <c:v>Fixed Expenses</c:v>
                </c:pt>
              </c:strCache>
            </c:strRef>
          </c:tx>
          <c:marker>
            <c:symbol val="none"/>
          </c:marker>
          <c:cat>
            <c:numRef>
              <c:f>'Break-Even Simple'!$D$18:$F$18</c:f>
              <c:numCache>
                <c:formatCode>#,##0</c:formatCode>
                <c:ptCount val="3"/>
                <c:pt idx="0">
                  <c:v>0</c:v>
                </c:pt>
                <c:pt idx="1">
                  <c:v>166.66666666666666</c:v>
                </c:pt>
                <c:pt idx="2">
                  <c:v>333.33333333333331</c:v>
                </c:pt>
              </c:numCache>
            </c:numRef>
          </c:cat>
          <c:val>
            <c:numRef>
              <c:f>'Break-Even Simple'!$D$21:$F$21</c:f>
              <c:numCache>
                <c:formatCode>#,##0.00</c:formatCode>
                <c:ptCount val="3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49984"/>
        <c:axId val="61851904"/>
      </c:lineChart>
      <c:catAx>
        <c:axId val="6184998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Breakeven</a:t>
                </a:r>
              </a:p>
            </c:rich>
          </c:tx>
          <c:layout>
            <c:manualLayout>
              <c:xMode val="edge"/>
              <c:yMode val="edge"/>
              <c:x val="0.51111249759249566"/>
              <c:y val="0.76834121685949786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851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85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Revenues and Expenses</a:t>
                </a:r>
              </a:p>
            </c:rich>
          </c:tx>
          <c:layout>
            <c:manualLayout>
              <c:xMode val="edge"/>
              <c:yMode val="edge"/>
              <c:x val="3.7037037037037056E-3"/>
              <c:y val="0.18661559196992275"/>
            </c:manualLayout>
          </c:layout>
          <c:overlay val="0"/>
        </c:title>
        <c:numFmt formatCode="#,##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84998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8.6111344703083528E-2"/>
          <c:y val="0.91505964017940156"/>
          <c:w val="0.79722438483177283"/>
          <c:h val="6.563718937995705E-2"/>
        </c:manualLayout>
      </c:layout>
      <c:overlay val="0"/>
    </c:legend>
    <c:plotVisOnly val="0"/>
    <c:dispBlanksAs val="gap"/>
    <c:showDLblsOverMax val="0"/>
  </c:chart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3</xdr:row>
      <xdr:rowOff>114300</xdr:rowOff>
    </xdr:from>
    <xdr:to>
      <xdr:col>9</xdr:col>
      <xdr:colOff>457200</xdr:colOff>
      <xdr:row>21</xdr:row>
      <xdr:rowOff>66675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314825" y="257175"/>
          <a:ext cx="1200150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Analysis</a:t>
          </a:r>
        </a:p>
      </xdr:txBody>
    </xdr:sp>
    <xdr:clientData/>
  </xdr:twoCellAnchor>
  <xdr:twoCellAnchor>
    <xdr:from>
      <xdr:col>5</xdr:col>
      <xdr:colOff>57150</xdr:colOff>
      <xdr:row>3</xdr:row>
      <xdr:rowOff>76200</xdr:rowOff>
    </xdr:from>
    <xdr:to>
      <xdr:col>8</xdr:col>
      <xdr:colOff>161925</xdr:colOff>
      <xdr:row>21</xdr:row>
      <xdr:rowOff>57150</xdr:rowOff>
    </xdr:to>
    <xdr:sp macro="" textlink="">
      <xdr:nvSpPr>
        <xdr:cNvPr id="1026" name="Text 3"/>
        <xdr:cNvSpPr txBox="1">
          <a:spLocks noChangeArrowheads="1"/>
        </xdr:cNvSpPr>
      </xdr:nvSpPr>
      <xdr:spPr bwMode="auto">
        <a:xfrm>
          <a:off x="2952750" y="219075"/>
          <a:ext cx="1581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45720" rIns="0" bIns="0" anchor="t" upright="1"/>
        <a:lstStyle/>
        <a:p>
          <a:pPr algn="l" rtl="0">
            <a:defRPr sz="1000"/>
          </a:pPr>
          <a:r>
            <a:rPr lang="en-US" sz="24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Breakeven</a:t>
          </a:r>
        </a:p>
      </xdr:txBody>
    </xdr:sp>
    <xdr:clientData/>
  </xdr:twoCellAnchor>
  <xdr:twoCellAnchor>
    <xdr:from>
      <xdr:col>7</xdr:col>
      <xdr:colOff>438150</xdr:colOff>
      <xdr:row>25</xdr:row>
      <xdr:rowOff>47625</xdr:rowOff>
    </xdr:from>
    <xdr:to>
      <xdr:col>13</xdr:col>
      <xdr:colOff>0</xdr:colOff>
      <xdr:row>42</xdr:row>
      <xdr:rowOff>85725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25</xdr:row>
      <xdr:rowOff>47625</xdr:rowOff>
    </xdr:from>
    <xdr:to>
      <xdr:col>7</xdr:col>
      <xdr:colOff>285750</xdr:colOff>
      <xdr:row>42</xdr:row>
      <xdr:rowOff>85725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3</xdr:row>
      <xdr:rowOff>76200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400050" cy="21907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autoPageBreaks="0" fitToPage="1"/>
  </sheetPr>
  <dimension ref="C1:M46"/>
  <sheetViews>
    <sheetView showGridLines="0" showRowColHeaders="0" tabSelected="1" topLeftCell="A3" zoomScaleNormal="100" workbookViewId="0">
      <selection activeCell="A3" sqref="A3"/>
    </sheetView>
  </sheetViews>
  <sheetFormatPr defaultColWidth="8.7109375" defaultRowHeight="11.25" customHeight="1" x14ac:dyDescent="0.2"/>
  <cols>
    <col min="1" max="1" width="1.5703125" style="1" customWidth="1"/>
    <col min="2" max="2" width="9.140625" style="1" customWidth="1"/>
    <col min="3" max="3" width="13.28515625" style="1" customWidth="1"/>
    <col min="4" max="4" width="11" style="1" customWidth="1"/>
    <col min="5" max="5" width="8.42578125" style="1" customWidth="1"/>
    <col min="6" max="6" width="8.5703125" style="1" customWidth="1"/>
    <col min="7" max="7" width="6.42578125" style="1" customWidth="1"/>
    <col min="8" max="8" width="7.140625" style="1" customWidth="1"/>
    <col min="9" max="9" width="10.28515625" style="1" customWidth="1"/>
    <col min="10" max="10" width="8.7109375" style="1" customWidth="1"/>
    <col min="11" max="11" width="13.140625" style="1" customWidth="1"/>
    <col min="12" max="12" width="11.140625" style="1" customWidth="1"/>
    <col min="13" max="13" width="8.5703125" style="1" customWidth="1"/>
    <col min="14" max="14" width="2.28515625" style="1" customWidth="1"/>
    <col min="15" max="16384" width="8.7109375" style="1"/>
  </cols>
  <sheetData>
    <row r="1" spans="3:7" ht="11.25" hidden="1" customHeight="1" x14ac:dyDescent="0.2"/>
    <row r="2" spans="3:7" ht="11.25" hidden="1" customHeight="1" x14ac:dyDescent="0.2"/>
    <row r="4" spans="3:7" ht="11.25" customHeight="1" x14ac:dyDescent="0.2">
      <c r="C4" s="2"/>
    </row>
    <row r="5" spans="3:7" ht="11.25" hidden="1" customHeight="1" x14ac:dyDescent="0.2">
      <c r="C5" s="1" t="s">
        <v>0</v>
      </c>
      <c r="E5" s="1" t="str">
        <f>C5&amp;" "&amp;TEXT(G5,"0.0%")</f>
        <v>Sales Revenue 100.0%</v>
      </c>
      <c r="F5" s="3">
        <f>Revenues</f>
        <v>5000</v>
      </c>
      <c r="G5" s="4">
        <f t="shared" ref="G5:G11" si="0">IF(Revenues=0,"",F5/Revenues)</f>
        <v>1</v>
      </c>
    </row>
    <row r="6" spans="3:7" ht="11.25" hidden="1" customHeight="1" x14ac:dyDescent="0.2">
      <c r="C6" s="1" t="s">
        <v>1</v>
      </c>
      <c r="E6" s="1" t="str">
        <f>C6&amp;" "&amp;TEXT(G6,"0.0%")</f>
        <v>Cost of Sales 80.0%</v>
      </c>
      <c r="F6" s="3">
        <f>Cost_of_Sales</f>
        <v>4000</v>
      </c>
      <c r="G6" s="4">
        <f t="shared" si="0"/>
        <v>0.8</v>
      </c>
    </row>
    <row r="7" spans="3:7" ht="11.25" hidden="1" customHeight="1" x14ac:dyDescent="0.2">
      <c r="C7" s="1" t="str">
        <f>LabelGP</f>
        <v>Gross Profit</v>
      </c>
      <c r="E7" s="1" t="str">
        <f>C7&amp;" 
"&amp;TEXT(G7,"0.0%")</f>
        <v>Gross Profit 
20.0%</v>
      </c>
      <c r="F7" s="3">
        <f>Gross_Profit</f>
        <v>1000</v>
      </c>
      <c r="G7" s="4">
        <f t="shared" si="0"/>
        <v>0.2</v>
      </c>
    </row>
    <row r="8" spans="3:7" ht="11.25" hidden="1" customHeight="1" x14ac:dyDescent="0.2">
      <c r="C8" s="1" t="s">
        <v>2</v>
      </c>
      <c r="E8" s="1" t="str">
        <f>C8&amp;" "&amp;TEXT(G8,"0.0%")</f>
        <v>Allocated Fixed Expenses 10.0%</v>
      </c>
      <c r="F8" s="3">
        <f>AllocatedFixedCosts</f>
        <v>500</v>
      </c>
      <c r="G8" s="4">
        <f t="shared" si="0"/>
        <v>0.1</v>
      </c>
    </row>
    <row r="9" spans="3:7" ht="11.25" hidden="1" customHeight="1" x14ac:dyDescent="0.2">
      <c r="C9" s="1" t="s">
        <v>3</v>
      </c>
      <c r="E9" s="1" t="str">
        <f>C9&amp;" 
"&amp;TEXT(G9,"0.0%")</f>
        <v>Income Before Tax 
10.0%</v>
      </c>
      <c r="F9" s="3">
        <f>F7-F8</f>
        <v>500</v>
      </c>
      <c r="G9" s="4">
        <f t="shared" si="0"/>
        <v>0.1</v>
      </c>
    </row>
    <row r="10" spans="3:7" ht="11.25" customHeight="1" x14ac:dyDescent="0.2">
      <c r="C10" s="1" t="s">
        <v>4</v>
      </c>
      <c r="D10" s="30">
        <v>100</v>
      </c>
      <c r="E10" s="5" t="str">
        <f>C10&amp;" 
"&amp;TEXT(G10,"0.0%")</f>
        <v>Income Taxes 
2.0%</v>
      </c>
      <c r="F10" s="5"/>
      <c r="G10" s="6">
        <f>IF(Revenues=0,"",D10/Revenues)</f>
        <v>0.02</v>
      </c>
    </row>
    <row r="11" spans="3:7" ht="11.25" hidden="1" customHeight="1" x14ac:dyDescent="0.2">
      <c r="C11" s="1" t="s">
        <v>5</v>
      </c>
      <c r="D11" s="29"/>
      <c r="E11" s="5" t="str">
        <f>C11&amp;" 
"&amp;TEXT(G11,"0.0%")</f>
        <v>Net Income (Loss) 
8.0%</v>
      </c>
      <c r="F11" s="7">
        <f>F9-D10</f>
        <v>400</v>
      </c>
      <c r="G11" s="6">
        <f t="shared" si="0"/>
        <v>0.08</v>
      </c>
    </row>
    <row r="12" spans="3:7" ht="11.25" hidden="1" customHeight="1" x14ac:dyDescent="0.2">
      <c r="D12" s="29"/>
      <c r="E12" s="5"/>
      <c r="F12" s="5"/>
      <c r="G12" s="5"/>
    </row>
    <row r="13" spans="3:7" ht="11.25" hidden="1" customHeight="1" x14ac:dyDescent="0.2">
      <c r="D13" s="29"/>
      <c r="E13" s="5"/>
      <c r="F13" s="5"/>
      <c r="G13" s="5"/>
    </row>
    <row r="14" spans="3:7" ht="11.25" hidden="1" customHeight="1" x14ac:dyDescent="0.2">
      <c r="D14" s="29"/>
      <c r="E14" s="5" t="s">
        <v>6</v>
      </c>
      <c r="F14" s="5">
        <v>69.759193420410156</v>
      </c>
      <c r="G14" s="5"/>
    </row>
    <row r="15" spans="3:7" ht="11.25" customHeight="1" x14ac:dyDescent="0.2">
      <c r="C15" s="1" t="s">
        <v>7</v>
      </c>
      <c r="D15" s="31">
        <v>500</v>
      </c>
      <c r="E15" s="5" t="s">
        <v>7</v>
      </c>
      <c r="F15" s="5"/>
      <c r="G15" s="5"/>
    </row>
    <row r="16" spans="3:7" ht="11.25" hidden="1" customHeight="1" x14ac:dyDescent="0.2"/>
    <row r="17" spans="3:13" ht="11.25" hidden="1" customHeight="1" x14ac:dyDescent="0.2"/>
    <row r="18" spans="3:13" ht="11.25" hidden="1" customHeight="1" x14ac:dyDescent="0.2">
      <c r="C18" s="1" t="str">
        <f>PartItemName &amp; " sold during What-If scenario"</f>
        <v xml:space="preserve"> sold during What-If scenario</v>
      </c>
      <c r="D18" s="8">
        <v>0</v>
      </c>
      <c r="E18" s="8">
        <f>IF(Revenues = 0, Units_Sold, Revenues/Price)</f>
        <v>166.66666666666666</v>
      </c>
      <c r="F18" s="8">
        <f>2*E18</f>
        <v>333.33333333333331</v>
      </c>
      <c r="G18" s="1" t="s">
        <v>8</v>
      </c>
    </row>
    <row r="19" spans="3:13" ht="11.25" hidden="1" customHeight="1" x14ac:dyDescent="0.2">
      <c r="C19" s="1" t="s">
        <v>0</v>
      </c>
      <c r="D19" s="9">
        <f>Price*D18</f>
        <v>0</v>
      </c>
      <c r="E19" s="9">
        <f>Price*E18</f>
        <v>5000</v>
      </c>
      <c r="F19" s="9">
        <f>Price*F18</f>
        <v>10000</v>
      </c>
      <c r="H19" s="10"/>
      <c r="I19" s="10"/>
      <c r="J19" s="10"/>
      <c r="K19" s="10"/>
      <c r="L19" s="10"/>
      <c r="M19" s="10"/>
    </row>
    <row r="20" spans="3:13" ht="11.25" hidden="1" customHeight="1" x14ac:dyDescent="0.2">
      <c r="C20" s="1" t="s">
        <v>1</v>
      </c>
      <c r="D20" s="9">
        <f>Unit_Cost*D18+D21</f>
        <v>500</v>
      </c>
      <c r="E20" s="9">
        <f>Unit_Cost*E18+E21</f>
        <v>4666.6666666666661</v>
      </c>
      <c r="F20" s="9">
        <f>Unit_Cost*F18+F21</f>
        <v>8833.3333333333321</v>
      </c>
      <c r="H20" s="11"/>
      <c r="I20" s="10"/>
      <c r="J20" s="10"/>
      <c r="K20" s="10"/>
      <c r="L20" s="10"/>
      <c r="M20" s="10"/>
    </row>
    <row r="21" spans="3:13" s="12" customFormat="1" ht="11.25" hidden="1" customHeight="1" x14ac:dyDescent="0.2">
      <c r="C21" s="1" t="s">
        <v>9</v>
      </c>
      <c r="D21" s="9">
        <f>AllocatedFixedCosts</f>
        <v>500</v>
      </c>
      <c r="E21" s="9">
        <f>AllocatedFixedCosts</f>
        <v>500</v>
      </c>
      <c r="F21" s="9">
        <f>AllocatedFixedCosts</f>
        <v>500</v>
      </c>
      <c r="G21" s="1"/>
      <c r="H21" s="10"/>
      <c r="I21" s="10"/>
      <c r="J21" s="10"/>
      <c r="K21" s="10"/>
      <c r="L21" s="10"/>
      <c r="M21" s="10"/>
    </row>
    <row r="22" spans="3:13" s="12" customFormat="1" ht="11.25" customHeight="1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ht="11.25" customHeight="1" x14ac:dyDescent="0.2">
      <c r="C23" s="13"/>
      <c r="D23" s="13" t="s">
        <v>10</v>
      </c>
      <c r="E23" s="14" t="s">
        <v>11</v>
      </c>
      <c r="F23" s="13"/>
      <c r="G23" s="13" t="s">
        <v>12</v>
      </c>
      <c r="H23" s="13" t="s">
        <v>13</v>
      </c>
      <c r="I23" s="14" t="s">
        <v>1</v>
      </c>
      <c r="J23" s="13"/>
      <c r="K23" s="13" t="s">
        <v>14</v>
      </c>
      <c r="L23" s="14" t="str">
        <f>LabelGP&amp; " %"</f>
        <v>Gross Profit %</v>
      </c>
      <c r="M23" s="15"/>
    </row>
    <row r="24" spans="3:13" ht="11.25" customHeight="1" x14ac:dyDescent="0.2">
      <c r="C24" s="16" t="s">
        <v>15</v>
      </c>
      <c r="D24" s="32">
        <v>5000</v>
      </c>
      <c r="E24" s="17"/>
      <c r="F24" s="18"/>
      <c r="G24" s="33">
        <v>30</v>
      </c>
      <c r="H24" s="33">
        <v>25</v>
      </c>
      <c r="I24" s="34">
        <v>4000</v>
      </c>
      <c r="J24" s="19"/>
      <c r="K24" s="20">
        <f>Revenues-Cost_of_Sales</f>
        <v>1000</v>
      </c>
      <c r="L24" s="21">
        <f>IF(Revenues=0,0,Gross_Profit/Revenues)</f>
        <v>0.2</v>
      </c>
      <c r="M24" s="22"/>
    </row>
    <row r="25" spans="3:13" ht="11.25" customHeight="1" x14ac:dyDescent="0.2">
      <c r="C25" s="16" t="s">
        <v>16</v>
      </c>
      <c r="D25" s="20">
        <f>IF( ISERROR(BreakevenQty*Price), "     NA", BreakevenQty*Price)</f>
        <v>3000</v>
      </c>
      <c r="E25" s="17">
        <f>IF( (Price-Unit_Cost) = 0, "NA", AllocatedFixedCosts/(Price-Unit_Cost))</f>
        <v>100</v>
      </c>
      <c r="F25" s="18"/>
      <c r="G25" s="23">
        <f>Price</f>
        <v>30</v>
      </c>
      <c r="H25" s="23">
        <f>Unit_Cost</f>
        <v>25</v>
      </c>
      <c r="I25" s="24">
        <f>IF( ISERROR(BreakevenQty*Unit_Cost), "     NA", BreakevenQty*Unit_Cost)</f>
        <v>2500</v>
      </c>
      <c r="J25" s="19"/>
      <c r="K25" s="20">
        <f>IF( ISERROR(BreakevenREV-BreakevenCOS), "     NA", BreakevenREV-BreakevenCOS)</f>
        <v>500</v>
      </c>
      <c r="L25" s="21">
        <f>IF( ISERROR(BreakevenGP/BreakevenREV), "     NA", BreakevenGP/BreakevenREV)</f>
        <v>0.16666666666666666</v>
      </c>
      <c r="M25" s="22"/>
    </row>
    <row r="43" spans="3:13" ht="11.25" customHeight="1" x14ac:dyDescent="0.2"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3:13" ht="11.25" customHeight="1" x14ac:dyDescent="0.2">
      <c r="J44" s="10"/>
      <c r="K44" s="26" t="s">
        <v>17</v>
      </c>
      <c r="L44" s="27"/>
      <c r="M44" s="28">
        <f>D15</f>
        <v>500</v>
      </c>
    </row>
    <row r="46" spans="3:13" ht="11.25" customHeight="1" x14ac:dyDescent="0.2"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</row>
  </sheetData>
  <mergeCells count="1">
    <mergeCell ref="C46:M46"/>
  </mergeCells>
  <phoneticPr fontId="3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colBreaks count="1" manualBreakCount="1">
    <brk id="11" min="9" max="43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278FFF5-EAA7-4CF2-AEAA-431224D585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Break-Even Simple</vt:lpstr>
      <vt:lpstr>'Break-Even Simple'!Print_Area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2021-03-01T10:03:13Z</dcterms:created>
  <dcterms:modified xsi:type="dcterms:W3CDTF">2021-03-01T10:03:13Z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TC018775149991</vt:lpwstr>
  </property>
</Properties>
</file>