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480" windowHeight="11640" activeTab="2"/>
  </bookViews>
  <sheets>
    <sheet name="Breakeven Analysis" sheetId="1" r:id="rId1"/>
    <sheet name="Marketing Expense" sheetId="2" r:id="rId2"/>
    <sheet name="HR" sheetId="3" r:id="rId3"/>
  </sheets>
  <definedNames/>
  <calcPr fullCalcOnLoad="1"/>
</workbook>
</file>

<file path=xl/comments1.xml><?xml version="1.0" encoding="utf-8"?>
<comments xmlns="http://schemas.openxmlformats.org/spreadsheetml/2006/main">
  <authors>
    <author>Erwin</author>
  </authors>
  <commentList>
    <comment ref="H34" authorId="0">
      <text>
        <r>
          <rPr>
            <sz val="8"/>
            <rFont val="Tahoma"/>
            <family val="2"/>
          </rPr>
          <t xml:space="preserve">
Try putting in different numbers into the Yellow fields to try out the effect of cost of material budgetting</t>
        </r>
      </text>
    </comment>
    <comment ref="D21" authorId="0">
      <text>
        <r>
          <rPr>
            <sz val="8"/>
            <rFont val="Tahoma"/>
            <family val="2"/>
          </rPr>
          <t xml:space="preserve">
Green Cell are used referenced somewhere else, try not to change it!!
</t>
        </r>
      </text>
    </comment>
    <comment ref="H50" authorId="0">
      <text>
        <r>
          <rPr>
            <b/>
            <sz val="8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>Have you consider increasing the price but giving a very high commission to push for sales?
How far can you go?
Try it! Plug in different numbers and get a feel!!</t>
        </r>
      </text>
    </comment>
    <comment ref="H49" authorId="0">
      <text>
        <r>
          <rPr>
            <b/>
            <sz val="8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>What price is reasonable? Why?
Did you go to the Internet to do some research?
Did you do competitive pricing?
How much is your product valued at?</t>
        </r>
      </text>
    </comment>
    <comment ref="D63" authorId="0">
      <text>
        <r>
          <rPr>
            <b/>
            <sz val="8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 xml:space="preserve">If you are losing money per unit sold, 
you will never breakeven!!
</t>
        </r>
      </text>
    </comment>
    <comment ref="H62" authorId="0">
      <text>
        <r>
          <rPr>
            <sz val="8"/>
            <rFont val="Tahoma"/>
            <family val="2"/>
          </rPr>
          <t xml:space="preserve">
have you considered lowering Expense?
E.g. are those marketing cost a must?  Are they contributing to your profit?!
How about reducing your salary?</t>
        </r>
      </text>
    </comment>
    <comment ref="D14" authorId="0">
      <text>
        <r>
          <rPr>
            <b/>
            <sz val="8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>Try putting in different numbers into the Yellow fields to try out the effect to the Total Fixed Cost</t>
        </r>
      </text>
    </comment>
  </commentList>
</comments>
</file>

<file path=xl/comments2.xml><?xml version="1.0" encoding="utf-8"?>
<comments xmlns="http://schemas.openxmlformats.org/spreadsheetml/2006/main">
  <authors>
    <author>Erwin</author>
  </authors>
  <commentList>
    <comment ref="F21" authorId="0">
      <text>
        <r>
          <rPr>
            <sz val="8"/>
            <rFont val="Tahoma"/>
            <family val="2"/>
          </rPr>
          <t xml:space="preserve">
Green Cell are used referenced somewhere else, try not to change it!!
Marketing Expense is used to calculate Fixed Cost in the "Breakeven Analysis" Sheet
</t>
        </r>
      </text>
    </comment>
  </commentList>
</comments>
</file>

<file path=xl/comments3.xml><?xml version="1.0" encoding="utf-8"?>
<comments xmlns="http://schemas.openxmlformats.org/spreadsheetml/2006/main">
  <authors>
    <author>Erwin</author>
  </authors>
  <commentList>
    <comment ref="J30" authorId="0">
      <text>
        <r>
          <rPr>
            <b/>
            <sz val="8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 xml:space="preserve">this number is not linked to the "breakeven analysis" sheet.  If you want to, link it yourself (D8)
</t>
        </r>
      </text>
    </comment>
    <comment ref="J39" authorId="0">
      <text>
        <r>
          <rPr>
            <b/>
            <sz val="8"/>
            <rFont val="Tahoma"/>
            <family val="2"/>
          </rPr>
          <t xml:space="preserve">Drwong:
</t>
        </r>
        <r>
          <rPr>
            <sz val="8"/>
            <rFont val="Tahoma"/>
            <family val="2"/>
          </rPr>
          <t>this number is not linked to the "breakeven analysis" sheet.  If u want to, link it yourself (D7)</t>
        </r>
      </text>
    </comment>
  </commentList>
</comments>
</file>

<file path=xl/sharedStrings.xml><?xml version="1.0" encoding="utf-8"?>
<sst xmlns="http://schemas.openxmlformats.org/spreadsheetml/2006/main" count="142" uniqueCount="108">
  <si>
    <t>Description</t>
  </si>
  <si>
    <t>Cost of Material Calculator</t>
  </si>
  <si>
    <t>Unit</t>
  </si>
  <si>
    <t>Test Price 2</t>
  </si>
  <si>
    <t>Test Price 3</t>
  </si>
  <si>
    <t>Test Price 4</t>
  </si>
  <si>
    <t>Test Price 5</t>
  </si>
  <si>
    <t>Total</t>
  </si>
  <si>
    <t>Weekly Salary</t>
  </si>
  <si>
    <t>Week</t>
  </si>
  <si>
    <t>Mid-Manager's Salaries</t>
  </si>
  <si>
    <t>Weekly Cost</t>
  </si>
  <si>
    <t xml:space="preserve"> = Manager's Salary</t>
  </si>
  <si>
    <t xml:space="preserve">Worker's Wages/Salaries </t>
  </si>
  <si>
    <t>Hourly Salary</t>
  </si>
  <si>
    <t xml:space="preserve"> = Officer's Salary</t>
  </si>
  <si>
    <t xml:space="preserve"> = Total HR Cost</t>
  </si>
  <si>
    <t xml:space="preserve"> = Worker's Wages</t>
  </si>
  <si>
    <t xml:space="preserve"> = Total Salary Cost</t>
  </si>
  <si>
    <t xml:space="preserve"> = Total Wages</t>
  </si>
  <si>
    <t>Product Pricing and Breakeven Plan</t>
  </si>
  <si>
    <t>Step 1:</t>
  </si>
  <si>
    <t>Fix Costs</t>
  </si>
  <si>
    <t>Expense</t>
  </si>
  <si>
    <t>$</t>
  </si>
  <si>
    <t>Wages</t>
  </si>
  <si>
    <t>Workers @</t>
  </si>
  <si>
    <t>$ per hour</t>
  </si>
  <si>
    <t>Salaries</t>
  </si>
  <si>
    <t>Officers @</t>
  </si>
  <si>
    <t>$ per meeting</t>
  </si>
  <si>
    <t>Manuals, records, office supplies</t>
  </si>
  <si>
    <t>Hand tools and equipment</t>
  </si>
  <si>
    <t>Marketing Expenses</t>
  </si>
  <si>
    <t>Annual Report</t>
  </si>
  <si>
    <t xml:space="preserve">Annual General Meeting </t>
  </si>
  <si>
    <t>Miscellaneous</t>
  </si>
  <si>
    <t>Total Fixed Costs</t>
  </si>
  <si>
    <t>Step 2:</t>
  </si>
  <si>
    <t>Variable Costs</t>
  </si>
  <si>
    <t>Project Total Cost of Material / Number of Units = Material cost per unit</t>
  </si>
  <si>
    <t xml:space="preserve"> * Allowance for Scrap (assume 20%)</t>
  </si>
  <si>
    <t xml:space="preserve"> = Adjusted Material Cost per unit</t>
  </si>
  <si>
    <t>Product</t>
  </si>
  <si>
    <t>Description</t>
  </si>
  <si>
    <t>Unit</t>
  </si>
  <si>
    <t>Unit Cost</t>
  </si>
  <si>
    <t>Total</t>
  </si>
  <si>
    <t>Projected Total Cost of Material</t>
  </si>
  <si>
    <t>Material A</t>
  </si>
  <si>
    <t>Number of Units</t>
  </si>
  <si>
    <t>Material B</t>
  </si>
  <si>
    <t xml:space="preserve">Material Cost per unit </t>
  </si>
  <si>
    <t>Material C</t>
  </si>
  <si>
    <t>allowance</t>
  </si>
  <si>
    <t>Bag and Box</t>
  </si>
  <si>
    <t>Adjusted Material Cost/unit (COGS)</t>
  </si>
  <si>
    <t>Step 3:</t>
  </si>
  <si>
    <t>Breakeven Analysis (Determine Price)</t>
  </si>
  <si>
    <t>Net Retail Price per unit - Commission (&gt;10%) = Retail Price - Commission</t>
  </si>
  <si>
    <t xml:space="preserve"> - Adjusted Material Cost per unit</t>
  </si>
  <si>
    <t xml:space="preserve"> = Gross Profit (GP) per unit</t>
  </si>
  <si>
    <t>Test Price 1</t>
  </si>
  <si>
    <t>Net Retail Price per Unit</t>
  </si>
  <si>
    <t>Commission</t>
  </si>
  <si>
    <t>Retail Price - Commission</t>
  </si>
  <si>
    <t>Adjusted Material Cost/unit (COGS) (D33)</t>
  </si>
  <si>
    <t>GP</t>
  </si>
  <si>
    <t>Breakeven Analysis (Unit)</t>
  </si>
  <si>
    <t>Allocated Fixed Cost / Gross Profit (GP) = Breakeven Point (Unit)</t>
  </si>
  <si>
    <t>Total Fixed Cost (D16)</t>
  </si>
  <si>
    <t>GP per unit (Row 48)</t>
  </si>
  <si>
    <t>Breakeven Point (Unit)</t>
  </si>
  <si>
    <t>Things to Consider:</t>
  </si>
  <si>
    <r>
      <t>Product Mix:</t>
    </r>
    <r>
      <rPr>
        <i/>
        <sz val="12"/>
        <rFont val="Arial"/>
        <family val="2"/>
      </rPr>
      <t xml:space="preserve"> Have you considered to sell more than 1 product?</t>
    </r>
  </si>
  <si>
    <t>Consider:</t>
  </si>
  <si>
    <t>if so, how best to adjust this spreadsheet model to cover more than 1 product</t>
  </si>
  <si>
    <t xml:space="preserve">Economy of Scale: </t>
  </si>
  <si>
    <t>When you are producing a large number of units while keeping fixed cost "fixed", the fixed cost per unit will diminishes</t>
  </si>
  <si>
    <t>you might need less unit to breakeven?  But do you have enough time to sell that many unit?</t>
  </si>
  <si>
    <r>
      <t>Business is alive</t>
    </r>
    <r>
      <rPr>
        <i/>
        <sz val="12"/>
        <rFont val="Arial"/>
        <family val="2"/>
      </rPr>
      <t>, you don't have to stick with the orignal plan all through your life!</t>
    </r>
  </si>
  <si>
    <t>Changing Price over time?</t>
  </si>
  <si>
    <t>what does it mean to your breakeven model, how to adjust the spreadsheet to reflect that?</t>
  </si>
  <si>
    <t>Change Selling Commission</t>
  </si>
  <si>
    <t>spend more on marketing and get some real results</t>
  </si>
  <si>
    <t>How about spending a bit more on "Packaging" to improve the value proposition</t>
  </si>
  <si>
    <r>
      <t xml:space="preserve">Price Sensitivity: </t>
    </r>
    <r>
      <rPr>
        <i/>
        <sz val="12"/>
        <rFont val="Arial"/>
        <family val="2"/>
      </rPr>
      <t>changing price, up or down?</t>
    </r>
  </si>
  <si>
    <t>Total Revenue = Unit Price * Number of Unit</t>
  </si>
  <si>
    <t>if you increase the price, will you sell more or sell less?  Why?</t>
  </si>
  <si>
    <t>if you decrease price by 20%, are you going to sell 20% more?</t>
  </si>
  <si>
    <t>what does your salesman think?</t>
  </si>
  <si>
    <t>Marketing Expense Planning</t>
  </si>
  <si>
    <t>Price</t>
  </si>
  <si>
    <t>Print Brochure</t>
  </si>
  <si>
    <t>Direct Mail</t>
  </si>
  <si>
    <t>Sales Training Material</t>
  </si>
  <si>
    <t>Marketing Expense</t>
  </si>
  <si>
    <t xml:space="preserve"> = CEO's Salary</t>
  </si>
  <si>
    <t>CEO's Salary</t>
  </si>
  <si>
    <t>Human Resource and Compensation</t>
  </si>
  <si>
    <t>JA Company Name:</t>
  </si>
  <si>
    <r>
      <t>JA Company Name:</t>
    </r>
    <r>
      <rPr>
        <b/>
        <u val="single"/>
        <sz val="14"/>
        <rFont val="Arial"/>
        <family val="2"/>
      </rPr>
      <t xml:space="preserve">                                                </t>
    </r>
  </si>
  <si>
    <t>Officer's Salaries (Directors)</t>
  </si>
  <si>
    <t>Hourly Wage</t>
  </si>
  <si>
    <t>Hour per Meeting</t>
  </si>
  <si>
    <t>Meetings</t>
  </si>
  <si>
    <t>Rent (include $100 Trade Fair booth rental)</t>
  </si>
  <si>
    <t>Human Resource Expense (p.29)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</si>
</sst>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HK$&quot;#,##0_);\(&quot;HK$&quot;#,##0\)"/>
    <numFmt numFmtId="165" formatCode="&quot;HK$&quot;#,##0_);[Red]\(&quot;HK$&quot;#,##0\)"/>
    <numFmt numFmtId="166" formatCode="&quot;HK$&quot;#,##0.00_);\(&quot;HK$&quot;#,##0.00\)"/>
    <numFmt numFmtId="167" formatCode="&quot;HK$&quot;#,##0.00_);[Red]\(&quot;HK$&quot;#,##0.00\)"/>
    <numFmt numFmtId="168" formatCode="_(&quot;HK$&quot;* #,##0_);_(&quot;HK$&quot;* \(#,##0\);_(&quot;HK$&quot;* &quot;-&quot;_);_(@_)"/>
    <numFmt numFmtId="169" formatCode="_(&quot;HK$&quot;* #,##0.00_);_(&quot;HK$&quot;* \(#,##0.00\);_(&quot;HK$&quot;* &quot;-&quot;??_);_(@_)"/>
    <numFmt numFmtId="170" formatCode="&quot;US$&quot;#,##0_);\(&quot;US$&quot;#,##0\)"/>
    <numFmt numFmtId="171" formatCode="&quot;US$&quot;#,##0_);[Red]\(&quot;US$&quot;#,##0\)"/>
    <numFmt numFmtId="172" formatCode="&quot;US$&quot;#,##0.00_);\(&quot;US$&quot;#,##0.00\)"/>
    <numFmt numFmtId="173" formatCode="&quot;US$&quot;#,##0.00_);[Red]\(&quot;US$&quot;#,##0.00\)"/>
    <numFmt numFmtId="174" formatCode="0.000000000_ "/>
    <numFmt numFmtId="175" formatCode="0.00000000_ "/>
    <numFmt numFmtId="176" formatCode="0.0000000_ "/>
    <numFmt numFmtId="177" formatCode="0.000000_ "/>
    <numFmt numFmtId="178" formatCode="0.00000_ "/>
    <numFmt numFmtId="179" formatCode="0.0000_ "/>
    <numFmt numFmtId="180" formatCode="0.000_ "/>
    <numFmt numFmtId="181" formatCode="0.00_ "/>
    <numFmt numFmtId="182" formatCode="_(* #,##0.0_);_(* \(#,##0.0\);_(* &quot;-&quot;??_);_(@_)"/>
    <numFmt numFmtId="183" formatCode="_(* #,##0_);_(* \(#,##0\);_(* &quot;-&quot;??_);_(@_)"/>
  </numFmts>
  <fonts count="48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8"/>
      <name val="Tahoma"/>
      <family val="2"/>
    </font>
    <font>
      <b/>
      <sz val="8"/>
      <name val="Tahoma"/>
      <family val="2"/>
    </font>
    <font>
      <b/>
      <sz val="12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b/>
      <sz val="14"/>
      <name val="Arial"/>
      <family val="2"/>
    </font>
    <font>
      <b/>
      <u val="single"/>
      <sz val="14"/>
      <name val="Arial"/>
      <family val="2"/>
    </font>
    <font>
      <sz val="11"/>
      <color indexed="8"/>
      <name val="Calibri"/>
      <family val="1"/>
    </font>
    <font>
      <sz val="11"/>
      <color indexed="9"/>
      <name val="Calibri"/>
      <family val="1"/>
    </font>
    <font>
      <sz val="11"/>
      <color indexed="20"/>
      <name val="Calibri"/>
      <family val="1"/>
    </font>
    <font>
      <b/>
      <sz val="11"/>
      <color indexed="52"/>
      <name val="Calibri"/>
      <family val="1"/>
    </font>
    <font>
      <b/>
      <sz val="11"/>
      <color indexed="9"/>
      <name val="Calibri"/>
      <family val="1"/>
    </font>
    <font>
      <i/>
      <sz val="11"/>
      <color indexed="23"/>
      <name val="Calibri"/>
      <family val="1"/>
    </font>
    <font>
      <sz val="11"/>
      <color indexed="17"/>
      <name val="Calibri"/>
      <family val="1"/>
    </font>
    <font>
      <b/>
      <sz val="15"/>
      <color indexed="56"/>
      <name val="Calibri"/>
      <family val="1"/>
    </font>
    <font>
      <b/>
      <sz val="13"/>
      <color indexed="56"/>
      <name val="Calibri"/>
      <family val="1"/>
    </font>
    <font>
      <b/>
      <sz val="11"/>
      <color indexed="56"/>
      <name val="Calibri"/>
      <family val="1"/>
    </font>
    <font>
      <sz val="11"/>
      <color indexed="62"/>
      <name val="Calibri"/>
      <family val="1"/>
    </font>
    <font>
      <sz val="11"/>
      <color indexed="52"/>
      <name val="Calibri"/>
      <family val="1"/>
    </font>
    <font>
      <sz val="11"/>
      <color indexed="60"/>
      <name val="Calibri"/>
      <family val="1"/>
    </font>
    <font>
      <b/>
      <sz val="11"/>
      <color indexed="63"/>
      <name val="Calibri"/>
      <family val="1"/>
    </font>
    <font>
      <b/>
      <sz val="18"/>
      <color indexed="56"/>
      <name val="Cambria"/>
      <family val="1"/>
    </font>
    <font>
      <b/>
      <sz val="11"/>
      <color indexed="8"/>
      <name val="Calibri"/>
      <family val="1"/>
    </font>
    <font>
      <sz val="11"/>
      <color indexed="10"/>
      <name val="Calibri"/>
      <family val="1"/>
    </font>
    <font>
      <sz val="11"/>
      <color theme="1"/>
      <name val="Calibri"/>
      <family val="1"/>
    </font>
    <font>
      <sz val="11"/>
      <color theme="0"/>
      <name val="Calibri"/>
      <family val="1"/>
    </font>
    <font>
      <sz val="11"/>
      <color rgb="FF9C0006"/>
      <name val="Calibri"/>
      <family val="1"/>
    </font>
    <font>
      <b/>
      <sz val="11"/>
      <color rgb="FFFA7D00"/>
      <name val="Calibri"/>
      <family val="1"/>
    </font>
    <font>
      <b/>
      <sz val="11"/>
      <color theme="0"/>
      <name val="Calibri"/>
      <family val="1"/>
    </font>
    <font>
      <i/>
      <sz val="11"/>
      <color rgb="FF7F7F7F"/>
      <name val="Calibri"/>
      <family val="1"/>
    </font>
    <font>
      <sz val="11"/>
      <color rgb="FF006100"/>
      <name val="Calibri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1"/>
      <color rgb="FF3F3F76"/>
      <name val="Calibri"/>
      <family val="1"/>
    </font>
    <font>
      <sz val="11"/>
      <color rgb="FFFA7D00"/>
      <name val="Calibri"/>
      <family val="1"/>
    </font>
    <font>
      <sz val="11"/>
      <color rgb="FF9C6500"/>
      <name val="Calibri"/>
      <family val="1"/>
    </font>
    <font>
      <b/>
      <sz val="11"/>
      <color rgb="FF3F3F3F"/>
      <name val="Calibri"/>
      <family val="1"/>
    </font>
    <font>
      <b/>
      <sz val="18"/>
      <color theme="3"/>
      <name val="Cambria"/>
      <family val="1"/>
    </font>
    <font>
      <b/>
      <sz val="11"/>
      <color theme="1"/>
      <name val="Calibri"/>
      <family val="1"/>
    </font>
    <font>
      <sz val="11"/>
      <color rgb="FFFF0000"/>
      <name val="Calibri"/>
      <family val="1"/>
    </font>
    <font>
      <b/>
      <sz val="8"/>
      <name val="新細明體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3">
    <xf numFmtId="0" fontId="0" fillId="0" borderId="0" xfId="0" applyAlignment="1">
      <alignment vertical="center"/>
    </xf>
    <xf numFmtId="0" fontId="6" fillId="33" borderId="10" xfId="0" applyFont="1" applyFill="1" applyBorder="1" applyAlignment="1">
      <alignment vertical="center"/>
    </xf>
    <xf numFmtId="0" fontId="6" fillId="33" borderId="10" xfId="0" applyFont="1" applyFill="1" applyBorder="1" applyAlignment="1">
      <alignment horizontal="right" vertical="center"/>
    </xf>
    <xf numFmtId="0" fontId="7" fillId="0" borderId="10" xfId="0" applyFont="1" applyBorder="1" applyAlignment="1">
      <alignment vertical="center"/>
    </xf>
    <xf numFmtId="183" fontId="7" fillId="0" borderId="10" xfId="42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43" fontId="7" fillId="0" borderId="0" xfId="42" applyFont="1" applyAlignment="1">
      <alignment vertical="center"/>
    </xf>
    <xf numFmtId="43" fontId="6" fillId="33" borderId="10" xfId="42" applyFont="1" applyFill="1" applyBorder="1" applyAlignment="1">
      <alignment horizontal="right" vertical="center"/>
    </xf>
    <xf numFmtId="43" fontId="7" fillId="0" borderId="10" xfId="42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183" fontId="7" fillId="0" borderId="11" xfId="42" applyNumberFormat="1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183" fontId="7" fillId="0" borderId="10" xfId="0" applyNumberFormat="1" applyFont="1" applyBorder="1" applyAlignment="1">
      <alignment vertical="center"/>
    </xf>
    <xf numFmtId="43" fontId="7" fillId="0" borderId="11" xfId="42" applyFont="1" applyBorder="1" applyAlignment="1">
      <alignment vertical="center"/>
    </xf>
    <xf numFmtId="43" fontId="7" fillId="0" borderId="10" xfId="42" applyFont="1" applyFill="1" applyBorder="1" applyAlignment="1">
      <alignment vertical="center"/>
    </xf>
    <xf numFmtId="43" fontId="7" fillId="0" borderId="12" xfId="42" applyFont="1" applyFill="1" applyBorder="1" applyAlignment="1">
      <alignment vertical="center"/>
    </xf>
    <xf numFmtId="183" fontId="7" fillId="34" borderId="10" xfId="0" applyNumberFormat="1" applyFont="1" applyFill="1" applyBorder="1" applyAlignment="1">
      <alignment vertical="center"/>
    </xf>
    <xf numFmtId="183" fontId="7" fillId="0" borderId="10" xfId="0" applyNumberFormat="1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43" fontId="7" fillId="35" borderId="12" xfId="42" applyFont="1" applyFill="1" applyBorder="1" applyAlignment="1" applyProtection="1">
      <alignment vertical="center"/>
      <protection locked="0"/>
    </xf>
    <xf numFmtId="183" fontId="7" fillId="35" borderId="12" xfId="42" applyNumberFormat="1" applyFont="1" applyFill="1" applyBorder="1" applyAlignment="1" applyProtection="1">
      <alignment vertical="center"/>
      <protection locked="0"/>
    </xf>
    <xf numFmtId="43" fontId="7" fillId="35" borderId="10" xfId="42" applyFont="1" applyFill="1" applyBorder="1" applyAlignment="1" applyProtection="1">
      <alignment vertical="center"/>
      <protection locked="0"/>
    </xf>
    <xf numFmtId="183" fontId="7" fillId="35" borderId="10" xfId="42" applyNumberFormat="1" applyFont="1" applyFill="1" applyBorder="1" applyAlignment="1" applyProtection="1">
      <alignment vertical="center"/>
      <protection locked="0"/>
    </xf>
    <xf numFmtId="183" fontId="7" fillId="0" borderId="0" xfId="42" applyNumberFormat="1" applyFont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7" fillId="35" borderId="10" xfId="0" applyFont="1" applyFill="1" applyBorder="1" applyAlignment="1" applyProtection="1">
      <alignment vertical="center"/>
      <protection locked="0"/>
    </xf>
    <xf numFmtId="183" fontId="7" fillId="34" borderId="10" xfId="42" applyNumberFormat="1" applyFont="1" applyFill="1" applyBorder="1" applyAlignment="1">
      <alignment vertical="center"/>
    </xf>
    <xf numFmtId="0" fontId="6" fillId="0" borderId="11" xfId="0" applyFont="1" applyBorder="1" applyAlignment="1">
      <alignment vertical="center"/>
    </xf>
    <xf numFmtId="183" fontId="6" fillId="34" borderId="11" xfId="42" applyNumberFormat="1" applyFont="1" applyFill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7" fillId="33" borderId="0" xfId="0" applyFont="1" applyFill="1" applyAlignment="1">
      <alignment vertical="center"/>
    </xf>
    <xf numFmtId="0" fontId="7" fillId="33" borderId="0" xfId="0" applyFont="1" applyFill="1" applyAlignment="1">
      <alignment horizontal="right" vertical="center"/>
    </xf>
    <xf numFmtId="183" fontId="7" fillId="33" borderId="0" xfId="42" applyNumberFormat="1" applyFont="1" applyFill="1" applyAlignment="1">
      <alignment horizontal="right" vertical="center"/>
    </xf>
    <xf numFmtId="0" fontId="7" fillId="35" borderId="0" xfId="0" applyFont="1" applyFill="1" applyAlignment="1" applyProtection="1">
      <alignment vertical="center"/>
      <protection locked="0"/>
    </xf>
    <xf numFmtId="183" fontId="7" fillId="35" borderId="0" xfId="42" applyNumberFormat="1" applyFont="1" applyFill="1" applyAlignment="1" applyProtection="1">
      <alignment vertical="center"/>
      <protection locked="0"/>
    </xf>
    <xf numFmtId="43" fontId="7" fillId="0" borderId="10" xfId="42" applyNumberFormat="1" applyFont="1" applyBorder="1" applyAlignment="1">
      <alignment vertical="center"/>
    </xf>
    <xf numFmtId="9" fontId="7" fillId="35" borderId="12" xfId="59" applyFont="1" applyFill="1" applyBorder="1" applyAlignment="1" applyProtection="1">
      <alignment vertical="center"/>
      <protection locked="0"/>
    </xf>
    <xf numFmtId="0" fontId="7" fillId="35" borderId="19" xfId="0" applyFont="1" applyFill="1" applyBorder="1" applyAlignment="1" applyProtection="1">
      <alignment vertical="center"/>
      <protection locked="0"/>
    </xf>
    <xf numFmtId="183" fontId="7" fillId="35" borderId="0" xfId="42" applyNumberFormat="1" applyFont="1" applyFill="1" applyBorder="1" applyAlignment="1" applyProtection="1">
      <alignment vertical="center"/>
      <protection locked="0"/>
    </xf>
    <xf numFmtId="43" fontId="6" fillId="34" borderId="11" xfId="42" applyNumberFormat="1" applyFont="1" applyFill="1" applyBorder="1" applyAlignment="1">
      <alignment vertical="center"/>
    </xf>
    <xf numFmtId="9" fontId="7" fillId="35" borderId="10" xfId="59" applyFont="1" applyFill="1" applyBorder="1" applyAlignment="1" applyProtection="1">
      <alignment vertical="center"/>
      <protection locked="0"/>
    </xf>
    <xf numFmtId="43" fontId="7" fillId="0" borderId="10" xfId="42" applyNumberFormat="1" applyFont="1" applyFill="1" applyBorder="1" applyAlignment="1">
      <alignment vertical="center"/>
    </xf>
    <xf numFmtId="43" fontId="7" fillId="34" borderId="12" xfId="42" applyNumberFormat="1" applyFont="1" applyFill="1" applyBorder="1" applyAlignment="1">
      <alignment vertical="center"/>
    </xf>
    <xf numFmtId="43" fontId="7" fillId="34" borderId="11" xfId="42" applyFont="1" applyFill="1" applyBorder="1" applyAlignment="1">
      <alignment vertical="center"/>
    </xf>
    <xf numFmtId="43" fontId="7" fillId="34" borderId="12" xfId="59" applyNumberFormat="1" applyFont="1" applyFill="1" applyBorder="1" applyAlignment="1">
      <alignment vertical="center"/>
    </xf>
    <xf numFmtId="43" fontId="7" fillId="0" borderId="11" xfId="42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183" fontId="9" fillId="0" borderId="0" xfId="42" applyNumberFormat="1" applyFont="1" applyAlignment="1">
      <alignment vertical="center"/>
    </xf>
    <xf numFmtId="0" fontId="9" fillId="0" borderId="21" xfId="0" applyFont="1" applyBorder="1" applyAlignment="1">
      <alignment vertical="center"/>
    </xf>
    <xf numFmtId="0" fontId="9" fillId="0" borderId="22" xfId="0" applyFont="1" applyBorder="1" applyAlignment="1">
      <alignment vertical="center"/>
    </xf>
    <xf numFmtId="0" fontId="8" fillId="0" borderId="0" xfId="0" applyFont="1" applyAlignment="1">
      <alignment vertical="center"/>
    </xf>
    <xf numFmtId="183" fontId="6" fillId="0" borderId="0" xfId="42" applyNumberFormat="1" applyFont="1" applyAlignment="1">
      <alignment vertical="center"/>
    </xf>
    <xf numFmtId="43" fontId="6" fillId="0" borderId="0" xfId="42" applyFont="1" applyAlignment="1">
      <alignment vertical="center"/>
    </xf>
    <xf numFmtId="183" fontId="6" fillId="33" borderId="10" xfId="42" applyNumberFormat="1" applyFont="1" applyFill="1" applyBorder="1" applyAlignment="1">
      <alignment vertical="center"/>
    </xf>
    <xf numFmtId="43" fontId="6" fillId="33" borderId="10" xfId="42" applyFont="1" applyFill="1" applyBorder="1" applyAlignment="1">
      <alignment vertical="center"/>
    </xf>
    <xf numFmtId="183" fontId="7" fillId="35" borderId="10" xfId="42" applyNumberFormat="1" applyFont="1" applyFill="1" applyBorder="1" applyAlignment="1">
      <alignment vertical="center"/>
    </xf>
    <xf numFmtId="43" fontId="7" fillId="35" borderId="10" xfId="42" applyFont="1" applyFill="1" applyBorder="1" applyAlignment="1">
      <alignment vertical="center"/>
    </xf>
    <xf numFmtId="183" fontId="7" fillId="35" borderId="12" xfId="42" applyNumberFormat="1" applyFont="1" applyFill="1" applyBorder="1" applyAlignment="1">
      <alignment vertical="center"/>
    </xf>
    <xf numFmtId="43" fontId="7" fillId="35" borderId="12" xfId="42" applyFont="1" applyFill="1" applyBorder="1" applyAlignment="1">
      <alignment vertical="center"/>
    </xf>
    <xf numFmtId="183" fontId="6" fillId="0" borderId="11" xfId="42" applyNumberFormat="1" applyFont="1" applyBorder="1" applyAlignment="1">
      <alignment vertical="center"/>
    </xf>
    <xf numFmtId="43" fontId="6" fillId="0" borderId="11" xfId="42" applyFont="1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1.jpeg" /><Relationship Id="rId3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142875</xdr:colOff>
      <xdr:row>1</xdr:row>
      <xdr:rowOff>19050</xdr:rowOff>
    </xdr:from>
    <xdr:to>
      <xdr:col>11</xdr:col>
      <xdr:colOff>552450</xdr:colOff>
      <xdr:row>4</xdr:row>
      <xdr:rowOff>47625</xdr:rowOff>
    </xdr:to>
    <xdr:pic>
      <xdr:nvPicPr>
        <xdr:cNvPr id="1" name="Picture 15" descr="JAHKLogo(Aug2004)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72700" y="209550"/>
          <a:ext cx="19621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161925</xdr:rowOff>
    </xdr:from>
    <xdr:to>
      <xdr:col>2</xdr:col>
      <xdr:colOff>581025</xdr:colOff>
      <xdr:row>3</xdr:row>
      <xdr:rowOff>133350</xdr:rowOff>
    </xdr:to>
    <xdr:pic>
      <xdr:nvPicPr>
        <xdr:cNvPr id="2" name="Picture 3" descr="C:\Users\Esan Lee\Desktop\Esan\CP Logo_2013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5275" y="161925"/>
          <a:ext cx="13144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0</xdr:rowOff>
    </xdr:from>
    <xdr:to>
      <xdr:col>2</xdr:col>
      <xdr:colOff>666750</xdr:colOff>
      <xdr:row>0</xdr:row>
      <xdr:rowOff>0</xdr:rowOff>
    </xdr:to>
    <xdr:pic>
      <xdr:nvPicPr>
        <xdr:cNvPr id="1" name="Picture 4" descr="Company%20Programm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1343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762000</xdr:colOff>
      <xdr:row>0</xdr:row>
      <xdr:rowOff>0</xdr:rowOff>
    </xdr:from>
    <xdr:to>
      <xdr:col>5</xdr:col>
      <xdr:colOff>2638425</xdr:colOff>
      <xdr:row>0</xdr:row>
      <xdr:rowOff>0</xdr:rowOff>
    </xdr:to>
    <xdr:pic>
      <xdr:nvPicPr>
        <xdr:cNvPr id="2" name="Picture 5" descr="JAHKLogo(Aug2004)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0"/>
          <a:ext cx="18764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838200</xdr:colOff>
      <xdr:row>0</xdr:row>
      <xdr:rowOff>38100</xdr:rowOff>
    </xdr:from>
    <xdr:to>
      <xdr:col>5</xdr:col>
      <xdr:colOff>2800350</xdr:colOff>
      <xdr:row>3</xdr:row>
      <xdr:rowOff>19050</xdr:rowOff>
    </xdr:to>
    <xdr:pic>
      <xdr:nvPicPr>
        <xdr:cNvPr id="3" name="Picture 7" descr="JAHKLogo(Aug2004)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00750" y="38100"/>
          <a:ext cx="19621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914400</xdr:colOff>
      <xdr:row>3</xdr:row>
      <xdr:rowOff>161925</xdr:rowOff>
    </xdr:to>
    <xdr:pic>
      <xdr:nvPicPr>
        <xdr:cNvPr id="4" name="Picture 6" descr="C:\Users\Esan Lee\Desktop\Esan\CP Logo_2013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3850" y="190500"/>
          <a:ext cx="13239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76200</xdr:colOff>
      <xdr:row>1</xdr:row>
      <xdr:rowOff>85725</xdr:rowOff>
    </xdr:from>
    <xdr:to>
      <xdr:col>8</xdr:col>
      <xdr:colOff>742950</xdr:colOff>
      <xdr:row>3</xdr:row>
      <xdr:rowOff>257175</xdr:rowOff>
    </xdr:to>
    <xdr:pic>
      <xdr:nvPicPr>
        <xdr:cNvPr id="1" name="Picture 4" descr="JAHKLogo(Aug2004)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58050" y="276225"/>
          <a:ext cx="19621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</xdr:row>
      <xdr:rowOff>0</xdr:rowOff>
    </xdr:from>
    <xdr:to>
      <xdr:col>2</xdr:col>
      <xdr:colOff>1028700</xdr:colOff>
      <xdr:row>3</xdr:row>
      <xdr:rowOff>161925</xdr:rowOff>
    </xdr:to>
    <xdr:pic>
      <xdr:nvPicPr>
        <xdr:cNvPr id="2" name="Picture 3" descr="C:\Users\Esan Lee\Desktop\Esan\CP Logo_2013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3875" y="190500"/>
          <a:ext cx="13239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J89"/>
  <sheetViews>
    <sheetView zoomScale="80" zoomScaleNormal="80" zoomScalePageLayoutView="0" workbookViewId="0" topLeftCell="A1">
      <selection activeCell="H3" sqref="H3"/>
    </sheetView>
  </sheetViews>
  <sheetFormatPr defaultColWidth="9.00390625" defaultRowHeight="16.5"/>
  <cols>
    <col min="1" max="1" width="3.875" style="5" customWidth="1"/>
    <col min="2" max="2" width="9.625" style="5" customWidth="1"/>
    <col min="3" max="3" width="38.50390625" style="5" customWidth="1"/>
    <col min="4" max="8" width="13.125" style="5" customWidth="1"/>
    <col min="9" max="9" width="14.00390625" style="5" customWidth="1"/>
    <col min="10" max="10" width="11.375" style="24" bestFit="1" customWidth="1"/>
    <col min="11" max="11" width="9.00390625" style="5" customWidth="1"/>
    <col min="12" max="12" width="18.625" style="5" customWidth="1"/>
    <col min="13" max="16384" width="9.00390625" style="5" customWidth="1"/>
  </cols>
  <sheetData>
    <row r="1" ht="15"/>
    <row r="2" ht="15"/>
    <row r="3" ht="15"/>
    <row r="4" ht="15.75" customHeight="1"/>
    <row r="5" ht="18">
      <c r="B5" s="71" t="s">
        <v>100</v>
      </c>
    </row>
    <row r="6" ht="15"/>
    <row r="7" spans="2:3" ht="23.25">
      <c r="B7" s="60" t="s">
        <v>20</v>
      </c>
      <c r="C7" s="6"/>
    </row>
    <row r="8" ht="15"/>
    <row r="9" spans="2:3" ht="15.75">
      <c r="B9" s="6" t="s">
        <v>21</v>
      </c>
      <c r="C9" s="6" t="s">
        <v>22</v>
      </c>
    </row>
    <row r="10" ht="15"/>
    <row r="11" spans="3:6" ht="15.75">
      <c r="C11" s="1" t="s">
        <v>23</v>
      </c>
      <c r="D11" s="2" t="s">
        <v>24</v>
      </c>
      <c r="E11" s="25"/>
      <c r="F11" s="5" t="s">
        <v>107</v>
      </c>
    </row>
    <row r="12" spans="3:9" ht="15">
      <c r="C12" s="3" t="s">
        <v>25</v>
      </c>
      <c r="D12" s="4">
        <f>F12*H12</f>
        <v>500</v>
      </c>
      <c r="E12" s="26"/>
      <c r="F12" s="27">
        <v>10</v>
      </c>
      <c r="G12" s="3" t="s">
        <v>26</v>
      </c>
      <c r="H12" s="27">
        <v>50</v>
      </c>
      <c r="I12" s="3" t="s">
        <v>27</v>
      </c>
    </row>
    <row r="13" spans="3:9" ht="15">
      <c r="C13" s="3" t="s">
        <v>28</v>
      </c>
      <c r="D13" s="4">
        <f>F13*H13</f>
        <v>100</v>
      </c>
      <c r="E13" s="26"/>
      <c r="F13" s="27">
        <v>5</v>
      </c>
      <c r="G13" s="3" t="s">
        <v>29</v>
      </c>
      <c r="H13" s="27">
        <v>20</v>
      </c>
      <c r="I13" s="3" t="s">
        <v>30</v>
      </c>
    </row>
    <row r="14" spans="3:5" ht="15">
      <c r="C14" s="3" t="s">
        <v>106</v>
      </c>
      <c r="D14" s="23"/>
      <c r="E14" s="26"/>
    </row>
    <row r="15" spans="3:5" ht="15">
      <c r="C15" s="3" t="s">
        <v>31</v>
      </c>
      <c r="D15" s="23"/>
      <c r="E15" s="26"/>
    </row>
    <row r="16" spans="3:5" ht="15">
      <c r="C16" s="3" t="s">
        <v>32</v>
      </c>
      <c r="D16" s="23">
        <v>50</v>
      </c>
      <c r="E16" s="26"/>
    </row>
    <row r="17" spans="3:5" ht="15">
      <c r="C17" s="3" t="s">
        <v>33</v>
      </c>
      <c r="D17" s="28">
        <f>'Marketing Expense'!$F$21</f>
        <v>3100</v>
      </c>
      <c r="E17" s="26"/>
    </row>
    <row r="18" spans="3:5" ht="15">
      <c r="C18" s="3" t="s">
        <v>34</v>
      </c>
      <c r="D18" s="23">
        <v>150</v>
      </c>
      <c r="E18" s="26"/>
    </row>
    <row r="19" spans="3:5" ht="15">
      <c r="C19" s="3" t="s">
        <v>35</v>
      </c>
      <c r="D19" s="23">
        <v>150</v>
      </c>
      <c r="E19" s="26"/>
    </row>
    <row r="20" spans="3:5" ht="15.75" thickBot="1">
      <c r="C20" s="12" t="s">
        <v>36</v>
      </c>
      <c r="D20" s="21"/>
      <c r="E20" s="26"/>
    </row>
    <row r="21" spans="3:5" ht="15.75">
      <c r="C21" s="29" t="s">
        <v>37</v>
      </c>
      <c r="D21" s="30">
        <f>SUM(D12:D20)</f>
        <v>4050</v>
      </c>
      <c r="E21" s="26"/>
    </row>
    <row r="22" ht="15"/>
    <row r="23" ht="15"/>
    <row r="24" ht="15"/>
    <row r="25" ht="15"/>
    <row r="26" spans="2:3" ht="15.75">
      <c r="B26" s="6" t="s">
        <v>38</v>
      </c>
      <c r="C26" s="6" t="s">
        <v>39</v>
      </c>
    </row>
    <row r="27" ht="15.75" thickBot="1"/>
    <row r="28" spans="3:7" ht="15">
      <c r="C28" s="31" t="s">
        <v>40</v>
      </c>
      <c r="D28" s="32"/>
      <c r="E28" s="32"/>
      <c r="F28" s="32"/>
      <c r="G28" s="33"/>
    </row>
    <row r="29" spans="3:7" ht="15">
      <c r="C29" s="34" t="s">
        <v>41</v>
      </c>
      <c r="D29" s="26"/>
      <c r="E29" s="26"/>
      <c r="F29" s="26"/>
      <c r="G29" s="35"/>
    </row>
    <row r="30" spans="3:7" ht="15.75" thickBot="1">
      <c r="C30" s="36" t="s">
        <v>42</v>
      </c>
      <c r="D30" s="37"/>
      <c r="E30" s="37"/>
      <c r="F30" s="37"/>
      <c r="G30" s="38"/>
    </row>
    <row r="31" ht="15"/>
    <row r="32" spans="3:6" ht="15">
      <c r="C32" s="5" t="s">
        <v>43</v>
      </c>
      <c r="F32" s="5" t="s">
        <v>1</v>
      </c>
    </row>
    <row r="33" spans="3:10" ht="15.75">
      <c r="C33" s="1" t="s">
        <v>44</v>
      </c>
      <c r="D33" s="2" t="s">
        <v>24</v>
      </c>
      <c r="F33" s="39" t="s">
        <v>44</v>
      </c>
      <c r="G33" s="39"/>
      <c r="H33" s="40" t="s">
        <v>45</v>
      </c>
      <c r="I33" s="40" t="s">
        <v>46</v>
      </c>
      <c r="J33" s="41" t="s">
        <v>47</v>
      </c>
    </row>
    <row r="34" spans="3:10" ht="15">
      <c r="C34" s="3" t="s">
        <v>48</v>
      </c>
      <c r="D34" s="28">
        <f>J38</f>
        <v>1400</v>
      </c>
      <c r="F34" s="5" t="s">
        <v>49</v>
      </c>
      <c r="H34" s="42">
        <v>10</v>
      </c>
      <c r="I34" s="42">
        <v>60</v>
      </c>
      <c r="J34" s="43">
        <f>I34*H34</f>
        <v>600</v>
      </c>
    </row>
    <row r="35" spans="3:10" ht="15">
      <c r="C35" s="3" t="s">
        <v>50</v>
      </c>
      <c r="D35" s="23">
        <v>60</v>
      </c>
      <c r="F35" s="5" t="s">
        <v>51</v>
      </c>
      <c r="H35" s="42">
        <v>1</v>
      </c>
      <c r="I35" s="42">
        <v>100</v>
      </c>
      <c r="J35" s="43">
        <f>I35*H35</f>
        <v>100</v>
      </c>
    </row>
    <row r="36" spans="3:10" ht="15">
      <c r="C36" s="3" t="s">
        <v>52</v>
      </c>
      <c r="D36" s="44">
        <f>D34/D35</f>
        <v>23.333333333333332</v>
      </c>
      <c r="F36" s="5" t="s">
        <v>53</v>
      </c>
      <c r="H36" s="42">
        <v>1</v>
      </c>
      <c r="I36" s="42">
        <v>500</v>
      </c>
      <c r="J36" s="43">
        <f>I36*H36</f>
        <v>500</v>
      </c>
    </row>
    <row r="37" spans="3:10" ht="15.75" thickBot="1">
      <c r="C37" s="12" t="s">
        <v>54</v>
      </c>
      <c r="D37" s="45">
        <v>0.2</v>
      </c>
      <c r="F37" s="37" t="s">
        <v>55</v>
      </c>
      <c r="G37" s="37"/>
      <c r="H37" s="46">
        <v>1</v>
      </c>
      <c r="I37" s="46">
        <v>200</v>
      </c>
      <c r="J37" s="47">
        <f>I37*H37</f>
        <v>200</v>
      </c>
    </row>
    <row r="38" spans="3:10" ht="15.75">
      <c r="C38" s="29" t="s">
        <v>56</v>
      </c>
      <c r="D38" s="48">
        <f>D36*(1+D37)</f>
        <v>27.999999999999996</v>
      </c>
      <c r="J38" s="28">
        <f>SUM(J34:J37)</f>
        <v>1400</v>
      </c>
    </row>
    <row r="39" ht="15"/>
    <row r="40" ht="15"/>
    <row r="41" ht="15"/>
    <row r="42" spans="2:3" ht="15.75">
      <c r="B42" s="6" t="s">
        <v>57</v>
      </c>
      <c r="C42" s="6" t="s">
        <v>58</v>
      </c>
    </row>
    <row r="43" ht="15.75" thickBot="1"/>
    <row r="44" spans="3:7" ht="15">
      <c r="C44" s="31" t="s">
        <v>59</v>
      </c>
      <c r="D44" s="32"/>
      <c r="E44" s="32"/>
      <c r="F44" s="32"/>
      <c r="G44" s="33"/>
    </row>
    <row r="45" spans="3:7" ht="15">
      <c r="C45" s="34" t="s">
        <v>60</v>
      </c>
      <c r="D45" s="26"/>
      <c r="E45" s="26"/>
      <c r="F45" s="26"/>
      <c r="G45" s="35"/>
    </row>
    <row r="46" spans="3:7" ht="15.75" thickBot="1">
      <c r="C46" s="36" t="s">
        <v>61</v>
      </c>
      <c r="D46" s="37"/>
      <c r="E46" s="37"/>
      <c r="F46" s="37"/>
      <c r="G46" s="38"/>
    </row>
    <row r="47" ht="15"/>
    <row r="48" spans="3:8" ht="15.75">
      <c r="C48" s="1" t="s">
        <v>44</v>
      </c>
      <c r="D48" s="2" t="s">
        <v>62</v>
      </c>
      <c r="E48" s="2" t="s">
        <v>3</v>
      </c>
      <c r="F48" s="2" t="s">
        <v>4</v>
      </c>
      <c r="G48" s="2" t="s">
        <v>5</v>
      </c>
      <c r="H48" s="2" t="s">
        <v>6</v>
      </c>
    </row>
    <row r="49" spans="3:8" ht="15">
      <c r="C49" s="3" t="s">
        <v>63</v>
      </c>
      <c r="D49" s="23">
        <v>28</v>
      </c>
      <c r="E49" s="23">
        <v>32</v>
      </c>
      <c r="F49" s="23">
        <v>40</v>
      </c>
      <c r="G49" s="23">
        <v>50</v>
      </c>
      <c r="H49" s="23">
        <v>100</v>
      </c>
    </row>
    <row r="50" spans="3:8" ht="15">
      <c r="C50" s="3" t="s">
        <v>64</v>
      </c>
      <c r="D50" s="49">
        <v>0.1</v>
      </c>
      <c r="E50" s="49">
        <v>0.1</v>
      </c>
      <c r="F50" s="49">
        <v>0.1</v>
      </c>
      <c r="G50" s="49">
        <v>0.12</v>
      </c>
      <c r="H50" s="49">
        <v>0.2</v>
      </c>
    </row>
    <row r="51" spans="3:8" ht="15">
      <c r="C51" s="10" t="s">
        <v>65</v>
      </c>
      <c r="D51" s="50">
        <f>D49*(1-D50)</f>
        <v>25.2</v>
      </c>
      <c r="E51" s="50">
        <f>E49*(1-E50)</f>
        <v>28.8</v>
      </c>
      <c r="F51" s="50">
        <f>F49*(1-F50)</f>
        <v>36</v>
      </c>
      <c r="G51" s="50">
        <f>G49*(1-G50)</f>
        <v>44</v>
      </c>
      <c r="H51" s="50">
        <f>H49*(1-H50)</f>
        <v>80</v>
      </c>
    </row>
    <row r="52" spans="3:8" ht="15.75" thickBot="1">
      <c r="C52" s="12" t="s">
        <v>66</v>
      </c>
      <c r="D52" s="51">
        <f>$D$38</f>
        <v>27.999999999999996</v>
      </c>
      <c r="E52" s="51">
        <f>$D$38</f>
        <v>27.999999999999996</v>
      </c>
      <c r="F52" s="51">
        <f>$D$38</f>
        <v>27.999999999999996</v>
      </c>
      <c r="G52" s="51">
        <f>$D$38</f>
        <v>27.999999999999996</v>
      </c>
      <c r="H52" s="51">
        <f>$D$38</f>
        <v>27.999999999999996</v>
      </c>
    </row>
    <row r="53" spans="3:8" ht="15">
      <c r="C53" s="10" t="s">
        <v>67</v>
      </c>
      <c r="D53" s="52">
        <f>D51-D52</f>
        <v>-2.799999999999997</v>
      </c>
      <c r="E53" s="52">
        <f>E51-E52</f>
        <v>0.8000000000000043</v>
      </c>
      <c r="F53" s="52">
        <f>F51-F52</f>
        <v>8.000000000000004</v>
      </c>
      <c r="G53" s="52">
        <f>G51-G52</f>
        <v>16.000000000000004</v>
      </c>
      <c r="H53" s="52">
        <f>H51-H52</f>
        <v>52</v>
      </c>
    </row>
    <row r="54" ht="15"/>
    <row r="55" ht="15.75">
      <c r="C55" s="6" t="s">
        <v>68</v>
      </c>
    </row>
    <row r="56" ht="15.75" thickBot="1"/>
    <row r="57" spans="3:7" ht="15">
      <c r="C57" s="31" t="s">
        <v>69</v>
      </c>
      <c r="D57" s="32"/>
      <c r="E57" s="32"/>
      <c r="F57" s="32"/>
      <c r="G57" s="33"/>
    </row>
    <row r="58" spans="3:7" ht="15">
      <c r="C58" s="34"/>
      <c r="D58" s="26"/>
      <c r="E58" s="26"/>
      <c r="F58" s="26"/>
      <c r="G58" s="35"/>
    </row>
    <row r="59" spans="3:7" ht="15.75" thickBot="1">
      <c r="C59" s="36"/>
      <c r="D59" s="37"/>
      <c r="E59" s="37"/>
      <c r="F59" s="37"/>
      <c r="G59" s="38"/>
    </row>
    <row r="60" ht="15"/>
    <row r="61" spans="3:8" ht="15.75">
      <c r="C61" s="1" t="s">
        <v>44</v>
      </c>
      <c r="D61" s="2" t="s">
        <v>62</v>
      </c>
      <c r="E61" s="2" t="s">
        <v>3</v>
      </c>
      <c r="F61" s="2" t="s">
        <v>4</v>
      </c>
      <c r="G61" s="2" t="s">
        <v>5</v>
      </c>
      <c r="H61" s="2" t="s">
        <v>6</v>
      </c>
    </row>
    <row r="62" spans="3:8" ht="15">
      <c r="C62" s="3" t="s">
        <v>70</v>
      </c>
      <c r="D62" s="28">
        <f>$D$21</f>
        <v>4050</v>
      </c>
      <c r="E62" s="28">
        <f>$D$21</f>
        <v>4050</v>
      </c>
      <c r="F62" s="28">
        <f>$D$21</f>
        <v>4050</v>
      </c>
      <c r="G62" s="28">
        <f>$D$21</f>
        <v>4050</v>
      </c>
      <c r="H62" s="28">
        <f>$D$21</f>
        <v>4050</v>
      </c>
    </row>
    <row r="63" spans="3:8" ht="15.75" thickBot="1">
      <c r="C63" s="12" t="s">
        <v>71</v>
      </c>
      <c r="D63" s="53">
        <f>D53</f>
        <v>-2.799999999999997</v>
      </c>
      <c r="E63" s="53">
        <f>E53</f>
        <v>0.8000000000000043</v>
      </c>
      <c r="F63" s="53">
        <f>F53</f>
        <v>8.000000000000004</v>
      </c>
      <c r="G63" s="53">
        <f>G53</f>
        <v>16.000000000000004</v>
      </c>
      <c r="H63" s="53">
        <f>H53</f>
        <v>52</v>
      </c>
    </row>
    <row r="64" spans="3:8" ht="15">
      <c r="C64" s="10" t="s">
        <v>72</v>
      </c>
      <c r="D64" s="54">
        <f>D62/D63</f>
        <v>-1446.428571428573</v>
      </c>
      <c r="E64" s="54">
        <f>E62/E63</f>
        <v>5062.499999999973</v>
      </c>
      <c r="F64" s="54">
        <f>F62/F63</f>
        <v>506.2499999999998</v>
      </c>
      <c r="G64" s="54">
        <f>G62/G63</f>
        <v>253.12499999999994</v>
      </c>
      <c r="H64" s="54">
        <f>H62/H63</f>
        <v>77.88461538461539</v>
      </c>
    </row>
    <row r="65" ht="15"/>
    <row r="67" ht="15.75">
      <c r="B67" s="6" t="s">
        <v>73</v>
      </c>
    </row>
    <row r="68" spans="2:10" s="55" customFormat="1" ht="15">
      <c r="B68" s="56" t="s">
        <v>74</v>
      </c>
      <c r="J68" s="57"/>
    </row>
    <row r="69" spans="2:10" s="55" customFormat="1" ht="15">
      <c r="B69" s="55" t="s">
        <v>75</v>
      </c>
      <c r="C69" s="55" t="s">
        <v>76</v>
      </c>
      <c r="J69" s="57"/>
    </row>
    <row r="70" s="55" customFormat="1" ht="15">
      <c r="J70" s="57"/>
    </row>
    <row r="71" spans="2:10" s="55" customFormat="1" ht="15">
      <c r="B71" s="56" t="s">
        <v>77</v>
      </c>
      <c r="J71" s="57"/>
    </row>
    <row r="72" spans="2:10" s="55" customFormat="1" ht="15">
      <c r="B72" s="55" t="s">
        <v>75</v>
      </c>
      <c r="C72" s="55" t="s">
        <v>78</v>
      </c>
      <c r="J72" s="57"/>
    </row>
    <row r="73" spans="3:10" s="55" customFormat="1" ht="15">
      <c r="C73" s="55" t="s">
        <v>79</v>
      </c>
      <c r="J73" s="57"/>
    </row>
    <row r="74" s="55" customFormat="1" ht="15">
      <c r="J74" s="57"/>
    </row>
    <row r="75" s="55" customFormat="1" ht="15">
      <c r="J75" s="57"/>
    </row>
    <row r="76" spans="2:10" s="55" customFormat="1" ht="15">
      <c r="B76" s="56" t="s">
        <v>80</v>
      </c>
      <c r="J76" s="57"/>
    </row>
    <row r="77" spans="2:10" s="55" customFormat="1" ht="15">
      <c r="B77" s="55" t="s">
        <v>75</v>
      </c>
      <c r="C77" s="55" t="s">
        <v>81</v>
      </c>
      <c r="E77" s="55" t="s">
        <v>82</v>
      </c>
      <c r="J77" s="57"/>
    </row>
    <row r="78" spans="3:10" s="55" customFormat="1" ht="15">
      <c r="C78" s="55" t="s">
        <v>83</v>
      </c>
      <c r="E78" s="55" t="s">
        <v>82</v>
      </c>
      <c r="J78" s="57"/>
    </row>
    <row r="79" spans="3:10" s="55" customFormat="1" ht="15">
      <c r="C79" s="55" t="s">
        <v>84</v>
      </c>
      <c r="J79" s="57"/>
    </row>
    <row r="80" spans="3:10" s="55" customFormat="1" ht="15">
      <c r="C80" s="55" t="s">
        <v>85</v>
      </c>
      <c r="J80" s="57"/>
    </row>
    <row r="81" s="55" customFormat="1" ht="15">
      <c r="J81" s="57"/>
    </row>
    <row r="82" spans="2:10" s="55" customFormat="1" ht="15.75" thickBot="1">
      <c r="B82" s="56" t="s">
        <v>86</v>
      </c>
      <c r="J82" s="57"/>
    </row>
    <row r="83" spans="2:10" s="55" customFormat="1" ht="15.75" thickBot="1">
      <c r="B83" s="55" t="s">
        <v>75</v>
      </c>
      <c r="C83" s="58" t="s">
        <v>87</v>
      </c>
      <c r="D83" s="59"/>
      <c r="J83" s="57"/>
    </row>
    <row r="84" spans="3:10" s="55" customFormat="1" ht="15">
      <c r="C84" s="55" t="s">
        <v>88</v>
      </c>
      <c r="J84" s="57"/>
    </row>
    <row r="85" spans="3:10" s="55" customFormat="1" ht="15">
      <c r="C85" s="55" t="s">
        <v>89</v>
      </c>
      <c r="F85" s="55" t="s">
        <v>90</v>
      </c>
      <c r="J85" s="57"/>
    </row>
    <row r="86" s="55" customFormat="1" ht="15">
      <c r="J86" s="57"/>
    </row>
    <row r="87" s="55" customFormat="1" ht="15">
      <c r="J87" s="57"/>
    </row>
    <row r="88" s="55" customFormat="1" ht="15">
      <c r="J88" s="57"/>
    </row>
    <row r="89" s="55" customFormat="1" ht="15">
      <c r="J89" s="57"/>
    </row>
  </sheetData>
  <sheetProtection selectLockedCells="1"/>
  <printOptions/>
  <pageMargins left="0.7480314960629921" right="0.7480314960629921" top="0.82" bottom="0.984251968503937" header="0.5118110236220472" footer="0.5118110236220472"/>
  <pageSetup horizontalDpi="300" verticalDpi="300" orientation="landscape" paperSize="9" scale="65" r:id="rId5"/>
  <headerFooter alignWithMargins="0">
    <oddFooter>&amp;LCourtesy of Hong Kong Information Technology Federation&amp;CPage &amp;P of &amp;N</oddFooter>
  </headerFooter>
  <rowBreaks count="2" manualBreakCount="2">
    <brk id="40" max="255" man="1"/>
    <brk id="90" max="255" man="1"/>
  </rowBreaks>
  <drawing r:id="rId3"/>
  <legacyDrawing r:id="rId2"/>
  <legacyDrawingHF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B5:F21"/>
  <sheetViews>
    <sheetView zoomScale="75" zoomScaleNormal="75" zoomScalePageLayoutView="0" workbookViewId="0" topLeftCell="A1">
      <selection activeCell="B2" sqref="B2"/>
    </sheetView>
  </sheetViews>
  <sheetFormatPr defaultColWidth="9.00390625" defaultRowHeight="16.5"/>
  <cols>
    <col min="1" max="1" width="4.25390625" style="5" customWidth="1"/>
    <col min="2" max="2" width="5.375" style="5" customWidth="1"/>
    <col min="3" max="3" width="36.875" style="5" customWidth="1"/>
    <col min="4" max="4" width="11.25390625" style="24" customWidth="1"/>
    <col min="5" max="5" width="10.00390625" style="7" customWidth="1"/>
    <col min="6" max="6" width="36.875" style="5" customWidth="1"/>
    <col min="7" max="16384" width="9.00390625" style="5" customWidth="1"/>
  </cols>
  <sheetData>
    <row r="1" ht="15"/>
    <row r="2" ht="15"/>
    <row r="3" ht="15"/>
    <row r="4" ht="30.75" customHeight="1"/>
    <row r="5" ht="18">
      <c r="B5" s="71" t="s">
        <v>100</v>
      </c>
    </row>
    <row r="6" ht="15"/>
    <row r="7" spans="2:5" ht="23.25">
      <c r="B7" s="60" t="s">
        <v>20</v>
      </c>
      <c r="C7" s="6"/>
      <c r="D7" s="61"/>
      <c r="E7" s="62"/>
    </row>
    <row r="8" ht="15"/>
    <row r="9" spans="2:5" ht="15.75">
      <c r="B9" s="6"/>
      <c r="C9" s="6" t="s">
        <v>91</v>
      </c>
      <c r="D9" s="61"/>
      <c r="E9" s="62"/>
    </row>
    <row r="10" ht="15"/>
    <row r="11" spans="3:6" ht="15.75">
      <c r="C11" s="1" t="s">
        <v>44</v>
      </c>
      <c r="D11" s="63" t="s">
        <v>45</v>
      </c>
      <c r="E11" s="64" t="s">
        <v>92</v>
      </c>
      <c r="F11" s="2" t="s">
        <v>47</v>
      </c>
    </row>
    <row r="12" spans="3:6" ht="15">
      <c r="C12" s="3" t="s">
        <v>93</v>
      </c>
      <c r="D12" s="65">
        <v>1000</v>
      </c>
      <c r="E12" s="66">
        <v>0.5</v>
      </c>
      <c r="F12" s="65">
        <f>E12*D12</f>
        <v>500</v>
      </c>
    </row>
    <row r="13" spans="3:6" ht="15">
      <c r="C13" s="3" t="s">
        <v>94</v>
      </c>
      <c r="D13" s="65">
        <v>1000</v>
      </c>
      <c r="E13" s="66">
        <v>1.4</v>
      </c>
      <c r="F13" s="65">
        <f>E13*D13</f>
        <v>1400</v>
      </c>
    </row>
    <row r="14" spans="3:6" ht="15">
      <c r="C14" s="3" t="s">
        <v>95</v>
      </c>
      <c r="D14" s="65">
        <v>40</v>
      </c>
      <c r="E14" s="66">
        <v>30</v>
      </c>
      <c r="F14" s="65">
        <f aca="true" t="shared" si="0" ref="F14:F20">E14*D14</f>
        <v>1200</v>
      </c>
    </row>
    <row r="15" spans="3:6" ht="15">
      <c r="C15" s="3"/>
      <c r="D15" s="65"/>
      <c r="E15" s="66"/>
      <c r="F15" s="65">
        <f t="shared" si="0"/>
        <v>0</v>
      </c>
    </row>
    <row r="16" spans="3:6" ht="15">
      <c r="C16" s="3"/>
      <c r="D16" s="65"/>
      <c r="E16" s="66"/>
      <c r="F16" s="65">
        <f t="shared" si="0"/>
        <v>0</v>
      </c>
    </row>
    <row r="17" spans="3:6" ht="15">
      <c r="C17" s="3"/>
      <c r="D17" s="65"/>
      <c r="E17" s="66"/>
      <c r="F17" s="65">
        <f t="shared" si="0"/>
        <v>0</v>
      </c>
    </row>
    <row r="18" spans="3:6" ht="15">
      <c r="C18" s="3"/>
      <c r="D18" s="65"/>
      <c r="E18" s="66"/>
      <c r="F18" s="65">
        <f t="shared" si="0"/>
        <v>0</v>
      </c>
    </row>
    <row r="19" spans="3:6" ht="15">
      <c r="C19" s="3"/>
      <c r="D19" s="65"/>
      <c r="E19" s="66"/>
      <c r="F19" s="65">
        <f t="shared" si="0"/>
        <v>0</v>
      </c>
    </row>
    <row r="20" spans="3:6" ht="15.75" thickBot="1">
      <c r="C20" s="12" t="s">
        <v>36</v>
      </c>
      <c r="D20" s="67"/>
      <c r="E20" s="68"/>
      <c r="F20" s="65">
        <f t="shared" si="0"/>
        <v>0</v>
      </c>
    </row>
    <row r="21" spans="3:6" ht="15.75">
      <c r="C21" s="29" t="s">
        <v>96</v>
      </c>
      <c r="D21" s="69"/>
      <c r="E21" s="70"/>
      <c r="F21" s="30">
        <f>SUM(F12:F20)</f>
        <v>3100</v>
      </c>
    </row>
    <row r="22" ht="15"/>
  </sheetData>
  <sheetProtection/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scale="58" r:id="rId4"/>
  <headerFooter alignWithMargins="0">
    <oddFooter>&amp;LCourtesy of Hong Kong Information Technology Federation</oddFoot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5:K42"/>
  <sheetViews>
    <sheetView tabSelected="1" zoomScale="75" zoomScaleNormal="75" zoomScalePageLayoutView="0" workbookViewId="0" topLeftCell="A1">
      <selection activeCell="N15" sqref="N15"/>
    </sheetView>
  </sheetViews>
  <sheetFormatPr defaultColWidth="9.00390625" defaultRowHeight="16.5"/>
  <cols>
    <col min="1" max="1" width="6.375" style="5" customWidth="1"/>
    <col min="2" max="2" width="4.375" style="5" customWidth="1"/>
    <col min="3" max="3" width="29.125" style="5" customWidth="1"/>
    <col min="4" max="4" width="14.50390625" style="5" customWidth="1"/>
    <col min="5" max="5" width="18.625" style="7" customWidth="1"/>
    <col min="6" max="6" width="13.25390625" style="5" customWidth="1"/>
    <col min="7" max="7" width="8.00390625" style="5" customWidth="1"/>
    <col min="8" max="8" width="17.00390625" style="7" customWidth="1"/>
    <col min="9" max="9" width="10.75390625" style="5" customWidth="1"/>
    <col min="10" max="13" width="9.00390625" style="5" customWidth="1"/>
    <col min="14" max="14" width="15.25390625" style="5" customWidth="1"/>
    <col min="15" max="16384" width="9.00390625" style="5" customWidth="1"/>
  </cols>
  <sheetData>
    <row r="1" ht="15"/>
    <row r="2" ht="15"/>
    <row r="3" ht="15"/>
    <row r="4" ht="30.75" customHeight="1"/>
    <row r="5" ht="18">
      <c r="B5" s="72" t="s">
        <v>101</v>
      </c>
    </row>
    <row r="6" ht="15"/>
    <row r="7" spans="2:4" ht="23.25">
      <c r="B7" s="60" t="s">
        <v>99</v>
      </c>
      <c r="C7" s="6"/>
      <c r="D7" s="6"/>
    </row>
    <row r="8" ht="15"/>
    <row r="9" spans="2:4" ht="15.75">
      <c r="B9" s="6" t="s">
        <v>98</v>
      </c>
      <c r="C9" s="6"/>
      <c r="D9" s="6"/>
    </row>
    <row r="10" ht="15"/>
    <row r="11" spans="3:8" ht="15.75">
      <c r="C11" s="1" t="s">
        <v>0</v>
      </c>
      <c r="D11" s="1"/>
      <c r="E11" s="8" t="s">
        <v>11</v>
      </c>
      <c r="F11" s="2" t="s">
        <v>9</v>
      </c>
      <c r="G11" s="2" t="s">
        <v>2</v>
      </c>
      <c r="H11" s="8" t="s">
        <v>7</v>
      </c>
    </row>
    <row r="12" spans="3:8" ht="15.75" thickBot="1">
      <c r="C12" s="12" t="s">
        <v>8</v>
      </c>
      <c r="D12" s="12"/>
      <c r="E12" s="20">
        <v>2</v>
      </c>
      <c r="F12" s="21">
        <v>16</v>
      </c>
      <c r="G12" s="21">
        <v>1</v>
      </c>
      <c r="H12" s="16">
        <f>F12*E12</f>
        <v>32</v>
      </c>
    </row>
    <row r="13" spans="3:10" ht="15">
      <c r="C13" s="10"/>
      <c r="D13" s="10"/>
      <c r="E13" s="14"/>
      <c r="F13" s="11"/>
      <c r="G13" s="11"/>
      <c r="H13" s="14"/>
      <c r="I13" s="13">
        <f>H12</f>
        <v>32</v>
      </c>
      <c r="J13" s="5" t="s">
        <v>97</v>
      </c>
    </row>
    <row r="14" ht="15"/>
    <row r="15" ht="15"/>
    <row r="16" spans="2:4" ht="15.75">
      <c r="B16" s="6" t="s">
        <v>102</v>
      </c>
      <c r="C16" s="6"/>
      <c r="D16" s="6"/>
    </row>
    <row r="17" ht="15"/>
    <row r="18" spans="3:8" ht="15.75">
      <c r="C18" s="1" t="s">
        <v>0</v>
      </c>
      <c r="D18" s="1"/>
      <c r="E18" s="8" t="s">
        <v>11</v>
      </c>
      <c r="F18" s="2" t="s">
        <v>9</v>
      </c>
      <c r="G18" s="2" t="s">
        <v>2</v>
      </c>
      <c r="H18" s="8" t="s">
        <v>7</v>
      </c>
    </row>
    <row r="19" spans="3:8" ht="15">
      <c r="C19" s="3" t="s">
        <v>8</v>
      </c>
      <c r="D19" s="3"/>
      <c r="E19" s="22">
        <v>1</v>
      </c>
      <c r="F19" s="23">
        <v>16</v>
      </c>
      <c r="G19" s="23">
        <v>8</v>
      </c>
      <c r="H19" s="15">
        <f>F19*E19</f>
        <v>16</v>
      </c>
    </row>
    <row r="20" spans="3:10" ht="15">
      <c r="C20" s="3"/>
      <c r="D20" s="3"/>
      <c r="E20" s="9"/>
      <c r="F20" s="4"/>
      <c r="G20" s="4"/>
      <c r="H20" s="9"/>
      <c r="I20" s="13">
        <f>H19</f>
        <v>16</v>
      </c>
      <c r="J20" s="5" t="s">
        <v>15</v>
      </c>
    </row>
    <row r="21" ht="15"/>
    <row r="22" ht="15"/>
    <row r="23" spans="2:4" ht="15.75">
      <c r="B23" s="6" t="s">
        <v>10</v>
      </c>
      <c r="C23" s="6"/>
      <c r="D23" s="6"/>
    </row>
    <row r="24" ht="15"/>
    <row r="25" spans="3:8" ht="15.75">
      <c r="C25" s="1" t="s">
        <v>0</v>
      </c>
      <c r="D25" s="1"/>
      <c r="E25" s="8" t="s">
        <v>11</v>
      </c>
      <c r="F25" s="2" t="s">
        <v>9</v>
      </c>
      <c r="G25" s="2" t="s">
        <v>2</v>
      </c>
      <c r="H25" s="8" t="s">
        <v>7</v>
      </c>
    </row>
    <row r="26" spans="3:8" ht="15">
      <c r="C26" s="3" t="s">
        <v>8</v>
      </c>
      <c r="D26" s="3"/>
      <c r="E26" s="22">
        <v>1</v>
      </c>
      <c r="F26" s="23">
        <v>16</v>
      </c>
      <c r="G26" s="23">
        <v>8</v>
      </c>
      <c r="H26" s="15">
        <f>F26*E26</f>
        <v>16</v>
      </c>
    </row>
    <row r="27" spans="3:10" ht="15">
      <c r="C27" s="3"/>
      <c r="D27" s="3"/>
      <c r="E27" s="9"/>
      <c r="F27" s="4"/>
      <c r="G27" s="4"/>
      <c r="H27" s="9"/>
      <c r="I27" s="18">
        <f>H26</f>
        <v>16</v>
      </c>
      <c r="J27" s="5" t="s">
        <v>12</v>
      </c>
    </row>
    <row r="28" ht="15"/>
    <row r="29" ht="15"/>
    <row r="30" spans="10:11" ht="15">
      <c r="J30" s="17">
        <f>SUM(I13:I27)</f>
        <v>64</v>
      </c>
      <c r="K30" s="5" t="s">
        <v>18</v>
      </c>
    </row>
    <row r="31" ht="15"/>
    <row r="32" ht="15"/>
    <row r="33" spans="2:4" ht="15.75">
      <c r="B33" s="6" t="s">
        <v>13</v>
      </c>
      <c r="C33" s="6"/>
      <c r="D33" s="6"/>
    </row>
    <row r="34" ht="15"/>
    <row r="35" spans="3:8" ht="15.75">
      <c r="C35" s="1" t="s">
        <v>0</v>
      </c>
      <c r="D35" s="1" t="s">
        <v>103</v>
      </c>
      <c r="E35" s="8" t="s">
        <v>104</v>
      </c>
      <c r="F35" s="2" t="s">
        <v>105</v>
      </c>
      <c r="G35" s="2" t="s">
        <v>2</v>
      </c>
      <c r="H35" s="8" t="s">
        <v>7</v>
      </c>
    </row>
    <row r="36" spans="3:8" ht="15">
      <c r="C36" s="3" t="s">
        <v>14</v>
      </c>
      <c r="D36" s="22">
        <v>1</v>
      </c>
      <c r="E36" s="22">
        <v>2</v>
      </c>
      <c r="F36" s="23">
        <v>16</v>
      </c>
      <c r="G36" s="23">
        <v>15</v>
      </c>
      <c r="H36" s="9">
        <f>F36*E36</f>
        <v>32</v>
      </c>
    </row>
    <row r="37" spans="3:10" ht="15">
      <c r="C37" s="3"/>
      <c r="D37" s="3"/>
      <c r="E37" s="9"/>
      <c r="F37" s="4"/>
      <c r="G37" s="4"/>
      <c r="H37" s="9"/>
      <c r="I37" s="17">
        <f>H36</f>
        <v>32</v>
      </c>
      <c r="J37" s="5" t="s">
        <v>17</v>
      </c>
    </row>
    <row r="38" ht="15"/>
    <row r="39" spans="10:11" ht="15">
      <c r="J39" s="17">
        <f>I37</f>
        <v>32</v>
      </c>
      <c r="K39" s="5" t="s">
        <v>19</v>
      </c>
    </row>
    <row r="42" spans="10:11" ht="15">
      <c r="J42" s="19">
        <f>SUM(I12:I38)</f>
        <v>96</v>
      </c>
      <c r="K42" s="5" t="s">
        <v>16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scale="52" r:id="rId4"/>
  <headerFooter alignWithMargins="0">
    <oddFooter>&amp;LCourtesy of Hong Kong Information Technology Federation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Digital Life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JA Company Program</dc:title>
  <dc:subject>Breakeven Analysis</dc:subject>
  <dc:creator>Erwin Huang</dc:creator>
  <cp:keywords/>
  <dc:description/>
  <cp:lastModifiedBy>Esan Lee</cp:lastModifiedBy>
  <cp:lastPrinted>2008-08-20T11:20:00Z</cp:lastPrinted>
  <dcterms:created xsi:type="dcterms:W3CDTF">2006-08-14T11:08:15Z</dcterms:created>
  <dcterms:modified xsi:type="dcterms:W3CDTF">2015-08-28T03:58:36Z</dcterms:modified>
  <cp:category/>
  <cp:version/>
  <cp:contentType/>
  <cp:contentStatus/>
</cp:coreProperties>
</file>