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/>
  <c r="J11" i="1"/>
  <c r="K11" i="1" s="1"/>
  <c r="F12" i="1"/>
  <c r="I12" i="1" s="1"/>
  <c r="J12" i="1"/>
  <c r="K12" i="1" s="1"/>
  <c r="F13" i="1"/>
  <c r="I13" i="1" s="1"/>
  <c r="J13" i="1"/>
  <c r="K13" i="1"/>
  <c r="F14" i="1"/>
  <c r="I14" i="1"/>
  <c r="J14" i="1"/>
  <c r="K14" i="1"/>
  <c r="F15" i="1"/>
  <c r="I15" i="1"/>
  <c r="J15" i="1"/>
  <c r="K15" i="1" s="1"/>
  <c r="F16" i="1"/>
  <c r="I16" i="1" s="1"/>
  <c r="J16" i="1"/>
  <c r="K16" i="1" s="1"/>
  <c r="J39" i="1"/>
  <c r="K39" i="1" s="1"/>
  <c r="F39" i="1"/>
  <c r="I39" i="1" s="1"/>
  <c r="J38" i="1"/>
  <c r="K38" i="1" s="1"/>
  <c r="F38" i="1"/>
  <c r="I38" i="1" s="1"/>
  <c r="J37" i="1"/>
  <c r="K37" i="1" s="1"/>
  <c r="F37" i="1"/>
  <c r="H36" i="1"/>
  <c r="B36" i="1"/>
  <c r="B37" i="1" s="1"/>
  <c r="B38" i="1" s="1"/>
  <c r="B39" i="1" s="1"/>
  <c r="J31" i="1"/>
  <c r="K31" i="1" s="1"/>
  <c r="F31" i="1"/>
  <c r="I31" i="1" s="1"/>
  <c r="J30" i="1"/>
  <c r="K30" i="1" s="1"/>
  <c r="F30" i="1"/>
  <c r="I30" i="1" s="1"/>
  <c r="J29" i="1"/>
  <c r="K29" i="1" s="1"/>
  <c r="F29" i="1"/>
  <c r="I29" i="1" s="1"/>
  <c r="J28" i="1"/>
  <c r="K28" i="1" s="1"/>
  <c r="F28" i="1"/>
  <c r="I28" i="1" s="1"/>
  <c r="H27" i="1"/>
  <c r="E27" i="1"/>
  <c r="J26" i="1"/>
  <c r="K26" i="1" s="1"/>
  <c r="F26" i="1"/>
  <c r="I26" i="1" s="1"/>
  <c r="J25" i="1"/>
  <c r="K25" i="1" s="1"/>
  <c r="F25" i="1"/>
  <c r="I25" i="1" s="1"/>
  <c r="J24" i="1"/>
  <c r="K24" i="1" s="1"/>
  <c r="F24" i="1"/>
  <c r="I24" i="1" s="1"/>
  <c r="J23" i="1"/>
  <c r="K23" i="1" s="1"/>
  <c r="F23" i="1"/>
  <c r="H22" i="1"/>
  <c r="E22" i="1"/>
  <c r="J21" i="1"/>
  <c r="K21" i="1" s="1"/>
  <c r="F21" i="1"/>
  <c r="I21" i="1" s="1"/>
  <c r="J20" i="1"/>
  <c r="K20" i="1" s="1"/>
  <c r="F20" i="1"/>
  <c r="I20" i="1" s="1"/>
  <c r="J19" i="1"/>
  <c r="K19" i="1" s="1"/>
  <c r="F19" i="1"/>
  <c r="I19" i="1" s="1"/>
  <c r="J18" i="1"/>
  <c r="K18" i="1" s="1"/>
  <c r="F18" i="1"/>
  <c r="I18" i="1" s="1"/>
  <c r="H17" i="1"/>
  <c r="E17" i="1"/>
  <c r="H10" i="1"/>
  <c r="E10" i="1"/>
  <c r="B10" i="1"/>
  <c r="F7" i="1"/>
  <c r="I4" i="1"/>
  <c r="L4" i="1" s="1"/>
  <c r="G22" i="1" l="1"/>
  <c r="F2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I23" i="1"/>
  <c r="G10" i="1"/>
  <c r="G17" i="1"/>
  <c r="J17" i="1" s="1"/>
  <c r="I22" i="1"/>
  <c r="I37" i="1"/>
  <c r="G36" i="1"/>
  <c r="J36" i="1" s="1"/>
  <c r="J22" i="1"/>
  <c r="K22" i="1" s="1"/>
  <c r="G27" i="1"/>
  <c r="F17" i="1" l="1"/>
  <c r="I17" i="1" s="1"/>
  <c r="F27" i="1"/>
  <c r="I27" i="1" s="1"/>
  <c r="K17" i="1"/>
  <c r="J27" i="1"/>
  <c r="K27" i="1" s="1"/>
  <c r="F10" i="1"/>
  <c r="I10" i="1" s="1"/>
  <c r="J10" i="1"/>
  <c r="K10" i="1" s="1"/>
  <c r="F36" i="1"/>
  <c r="I36" i="1" s="1"/>
  <c r="K36" i="1"/>
</calcChain>
</file>

<file path=xl/comments1.xml><?xml version="1.0" encoding="utf-8"?>
<comments xmlns="http://schemas.openxmlformats.org/spreadsheetml/2006/main">
  <authors>
    <author>Jon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</rPr>
          <t xml:space="preserve">
Level 1: 1, 2, 3, ...
Level 2: 1.1, 1.2, 1.3, ...
Level 3: 1.1.1, 1.1.2, 1.1.3, …
The WBS is automatically entered, but the formulas are different for different levels.</t>
        </r>
      </text>
    </comment>
    <comment ref="E9" authorId="0" shapeId="0">
      <text>
        <r>
          <rPr>
            <b/>
            <sz val="8"/>
            <color indexed="81"/>
            <rFont val="Tahoma"/>
          </rPr>
          <t>Start Date</t>
        </r>
        <r>
          <rPr>
            <sz val="8"/>
            <color indexed="81"/>
            <rFont val="Tahoma"/>
          </rPr>
          <t xml:space="preserve">
Enter the starting date for this task. To associate the start date with the end of another task, enter a formula in the start date that refers to the end date of that task.</t>
        </r>
      </text>
    </comment>
    <comment ref="F9" authorId="0" shapeId="0">
      <text>
        <r>
          <rPr>
            <b/>
            <sz val="8"/>
            <color indexed="81"/>
            <rFont val="Tahoma"/>
          </rPr>
          <t>End Date</t>
        </r>
        <r>
          <rPr>
            <sz val="8"/>
            <color indexed="81"/>
            <rFont val="Tahoma"/>
            <family val="2"/>
          </rPr>
          <t xml:space="preserve">
The ending date is calculated by adding the Duration (calendar days) to the Start date minus 1 day, because the task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 xml:space="preserve"> day to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day.</t>
        </r>
        <r>
          <rPr>
            <sz val="8"/>
            <color indexed="81"/>
            <rFont val="Tahoma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</rPr>
          <t>Duration (Calendar Days)</t>
        </r>
        <r>
          <rPr>
            <sz val="8"/>
            <color indexed="81"/>
            <rFont val="Tahoma"/>
            <family val="2"/>
          </rPr>
          <t xml:space="preserve">
Enter the number of calendar days for the given task. Refer to the Working Days column or use a calendar to determine the corresponding working days. The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 date</t>
        </r>
        <r>
          <rPr>
            <sz val="8"/>
            <color indexed="81"/>
            <rFont val="Tahoma"/>
            <family val="2"/>
          </rPr>
          <t xml:space="preserve"> to the </t>
        </r>
        <r>
          <rPr>
            <b/>
            <sz val="8"/>
            <color indexed="81"/>
            <rFont val="Tahoma"/>
            <family val="2"/>
          </rPr>
          <t>ending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 Date</t>
        </r>
        <r>
          <rPr>
            <sz val="8"/>
            <color indexed="81"/>
            <rFont val="Tahoma"/>
            <family val="2"/>
          </rPr>
          <t>.
When the duration is calculated, it is calculated as End Date minus the Start Date plus 1 day, so that a task starting and ending on the same day has a duration of 1 day.</t>
        </r>
      </text>
    </comment>
    <comment ref="H9" authorId="0" shapeId="0">
      <text>
        <r>
          <rPr>
            <b/>
            <sz val="8"/>
            <color indexed="81"/>
            <rFont val="Tahoma"/>
          </rPr>
          <t>Percent Complete</t>
        </r>
        <r>
          <rPr>
            <sz val="8"/>
            <color indexed="81"/>
            <rFont val="Tahoma"/>
            <family val="2"/>
          </rPr>
          <t xml:space="preserve">
Update the status of this task by entering the percent complete (between 0% and 100%).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Working Days</t>
        </r>
        <r>
          <rPr>
            <sz val="8"/>
            <color indexed="81"/>
            <rFont val="Tahoma"/>
          </rPr>
          <t xml:space="preserve">
Counts the number of working days using the NETWORKDAYS() formula, which excludes weekends. When planning work based upon the number of working days, adjust the Duration until the desired # of working days is reached.</t>
        </r>
      </text>
    </comment>
    <comment ref="J9" authorId="0" shapeId="0">
      <text>
        <r>
          <rPr>
            <b/>
            <sz val="8"/>
            <color indexed="81"/>
            <rFont val="Tahoma"/>
          </rPr>
          <t>Calendar Days Complete</t>
        </r>
        <r>
          <rPr>
            <sz val="8"/>
            <color indexed="81"/>
            <rFont val="Tahoma"/>
          </rPr>
          <t xml:space="preserve">
This column is calculated by multiplying the Duration by the %Complete and rounding down to the nearest integer.</t>
        </r>
      </text>
    </comment>
    <comment ref="K9" authorId="0" shapeId="0">
      <text>
        <r>
          <rPr>
            <b/>
            <sz val="8"/>
            <color indexed="81"/>
            <rFont val="Tahoma"/>
          </rPr>
          <t>Calendar Days Remaining</t>
        </r>
        <r>
          <rPr>
            <sz val="8"/>
            <color indexed="81"/>
            <rFont val="Tahoma"/>
          </rPr>
          <t xml:space="preserve">
This column is calculated by subtracting the Days Complete from the Duration.</t>
        </r>
      </text>
    </comment>
  </commentList>
</comments>
</file>

<file path=xl/sharedStrings.xml><?xml version="1.0" encoding="utf-8"?>
<sst xmlns="http://schemas.openxmlformats.org/spreadsheetml/2006/main" count="89" uniqueCount="30">
  <si>
    <t>[Project Name]</t>
  </si>
  <si>
    <t>[Company Name]</t>
  </si>
  <si>
    <t>Today's Date:</t>
  </si>
  <si>
    <t>(vertical red line)</t>
  </si>
  <si>
    <t>Project Lead:</t>
  </si>
  <si>
    <t>[Name]</t>
  </si>
  <si>
    <t>[42]</t>
  </si>
  <si>
    <t>Start Date:</t>
  </si>
  <si>
    <t>First Day of Week (Mon=2):</t>
  </si>
  <si>
    <t>WBS</t>
  </si>
  <si>
    <t>Tasks</t>
  </si>
  <si>
    <t>Task
Lead</t>
  </si>
  <si>
    <t>Start</t>
  </si>
  <si>
    <t>End</t>
  </si>
  <si>
    <t>Duration (Days)</t>
  </si>
  <si>
    <t>% Complete</t>
  </si>
  <si>
    <t>Working Days</t>
  </si>
  <si>
    <t>Days Complete</t>
  </si>
  <si>
    <t>Days Remaining</t>
  </si>
  <si>
    <t>Task Category 1</t>
  </si>
  <si>
    <t>Sub Task level 2</t>
  </si>
  <si>
    <t>Sub Task level 3</t>
  </si>
  <si>
    <t>Task Category 2</t>
  </si>
  <si>
    <t>Task Category 3</t>
  </si>
  <si>
    <t>Task Category 4</t>
  </si>
  <si>
    <r>
      <t xml:space="preserve">TEMPLATE ROWS: </t>
    </r>
    <r>
      <rPr>
        <sz val="8"/>
        <rFont val="Arial"/>
      </rPr>
      <t>Copy and insert the entire section, or just the specific sub tasks, depending on which level you want to use (formulas are different for different WBS levels)</t>
    </r>
  </si>
  <si>
    <t>Level 3 Task</t>
  </si>
  <si>
    <t>Level 4 task</t>
  </si>
  <si>
    <t>Date</t>
  </si>
  <si>
    <t>Grantt Chart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</si>
</sst>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6"/>
      <color indexed="9"/>
      <name val="Arial"/>
    </font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  <xf numFmtId="0" fontId="0" fillId="3" borderId="0" xfId="0" applyFill="1"/>
    <xf numFmtId="0" fontId="0" fillId="0" borderId="1" xfId="0" applyBorder="1" applyAlignment="1"/>
    <xf numFmtId="0" fontId="0" fillId="0" borderId="0" xfId="0" applyFill="1" applyBorder="1" applyAlignment="1"/>
    <xf numFmtId="0" fontId="10" fillId="3" borderId="3" xfId="0" applyFont="1" applyFill="1" applyBorder="1" applyAlignment="1" applyProtection="1">
      <alignment wrapText="1"/>
      <protection locked="0"/>
    </xf>
    <xf numFmtId="0" fontId="11" fillId="3" borderId="3" xfId="0" applyFont="1" applyFill="1" applyBorder="1" applyProtection="1">
      <protection locked="0"/>
    </xf>
    <xf numFmtId="165" fontId="4" fillId="4" borderId="3" xfId="0" applyNumberFormat="1" applyFont="1" applyFill="1" applyBorder="1" applyAlignment="1" applyProtection="1">
      <alignment horizontal="right"/>
      <protection locked="0"/>
    </xf>
    <xf numFmtId="165" fontId="4" fillId="3" borderId="3" xfId="0" applyNumberFormat="1" applyFont="1" applyFill="1" applyBorder="1" applyAlignment="1" applyProtection="1">
      <alignment horizontal="right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9" fontId="4" fillId="4" borderId="3" xfId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1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wrapText="1"/>
      <protection locked="0"/>
    </xf>
    <xf numFmtId="0" fontId="11" fillId="0" borderId="4" xfId="0" applyFont="1" applyFill="1" applyBorder="1" applyProtection="1">
      <protection locked="0"/>
    </xf>
    <xf numFmtId="165" fontId="4" fillId="5" borderId="4" xfId="0" applyNumberFormat="1" applyFont="1" applyFill="1" applyBorder="1" applyAlignment="1" applyProtection="1">
      <alignment horizontal="right"/>
      <protection locked="0"/>
    </xf>
    <xf numFmtId="165" fontId="4" fillId="0" borderId="4" xfId="0" applyNumberFormat="1" applyFont="1" applyFill="1" applyBorder="1" applyAlignment="1" applyProtection="1">
      <alignment horizontal="right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9" fontId="4" fillId="5" borderId="4" xfId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11" fillId="0" borderId="4" xfId="0" applyFont="1" applyFill="1" applyBorder="1" applyAlignment="1" applyProtection="1">
      <alignment horizontal="left" wrapText="1" indent="1"/>
      <protection locked="0"/>
    </xf>
    <xf numFmtId="0" fontId="10" fillId="3" borderId="4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Protection="1">
      <protection locked="0"/>
    </xf>
    <xf numFmtId="1" fontId="4" fillId="4" borderId="4" xfId="0" applyNumberFormat="1" applyFont="1" applyFill="1" applyBorder="1" applyAlignment="1" applyProtection="1">
      <alignment horizontal="center"/>
      <protection locked="0"/>
    </xf>
    <xf numFmtId="9" fontId="4" fillId="4" borderId="4" xfId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165" fontId="4" fillId="4" borderId="4" xfId="0" applyNumberFormat="1" applyFont="1" applyFill="1" applyBorder="1" applyAlignment="1" applyProtection="1">
      <alignment horizontal="right"/>
      <protection locked="0"/>
    </xf>
    <xf numFmtId="165" fontId="4" fillId="3" borderId="4" xfId="0" applyNumberFormat="1" applyFont="1" applyFill="1" applyBorder="1" applyAlignment="1" applyProtection="1">
      <alignment horizontal="right"/>
      <protection locked="0"/>
    </xf>
    <xf numFmtId="0" fontId="0" fillId="6" borderId="0" xfId="0" applyFill="1"/>
    <xf numFmtId="0" fontId="8" fillId="0" borderId="5" xfId="0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/>
    <xf numFmtId="0" fontId="0" fillId="0" borderId="0" xfId="0" applyFill="1" applyBorder="1" applyAlignment="1">
      <alignment horizontal="center" textRotation="90"/>
    </xf>
    <xf numFmtId="0" fontId="4" fillId="7" borderId="4" xfId="0" applyFont="1" applyFill="1" applyBorder="1" applyProtection="1">
      <protection locked="0"/>
    </xf>
    <xf numFmtId="0" fontId="0" fillId="6" borderId="0" xfId="0" applyFill="1" applyBorder="1"/>
    <xf numFmtId="0" fontId="0" fillId="6" borderId="0" xfId="0" applyFill="1" applyBorder="1" applyAlignment="1"/>
    <xf numFmtId="0" fontId="4" fillId="6" borderId="3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4" fillId="6" borderId="0" xfId="0" applyFont="1" applyFill="1" applyBorder="1" applyProtection="1"/>
    <xf numFmtId="0" fontId="16" fillId="7" borderId="0" xfId="0" applyFont="1" applyFill="1" applyBorder="1" applyAlignment="1"/>
    <xf numFmtId="0" fontId="2" fillId="0" borderId="7" xfId="0" applyFont="1" applyBorder="1" applyProtection="1">
      <protection locked="0"/>
    </xf>
    <xf numFmtId="0" fontId="0" fillId="0" borderId="8" xfId="0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11" xfId="0" applyFont="1" applyBorder="1"/>
    <xf numFmtId="0" fontId="0" fillId="0" borderId="10" xfId="0" applyFill="1" applyBorder="1"/>
    <xf numFmtId="14" fontId="4" fillId="0" borderId="0" xfId="0" applyNumberFormat="1" applyFont="1" applyBorder="1" applyAlignment="1" applyProtection="1">
      <alignment horizontal="left"/>
    </xf>
    <xf numFmtId="0" fontId="0" fillId="0" borderId="11" xfId="0" applyBorder="1"/>
    <xf numFmtId="0" fontId="0" fillId="0" borderId="0" xfId="0" applyBorder="1" applyAlignment="1"/>
    <xf numFmtId="0" fontId="4" fillId="0" borderId="0" xfId="0" applyFont="1" applyBorder="1"/>
    <xf numFmtId="0" fontId="5" fillId="0" borderId="12" xfId="0" applyFont="1" applyBorder="1"/>
    <xf numFmtId="0" fontId="0" fillId="0" borderId="1" xfId="0" applyBorder="1"/>
    <xf numFmtId="14" fontId="6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4" fillId="2" borderId="13" xfId="0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Alignment="1"/>
    <xf numFmtId="0" fontId="16" fillId="7" borderId="9" xfId="0" applyFont="1" applyFill="1" applyBorder="1" applyAlignment="1"/>
    <xf numFmtId="0" fontId="16" fillId="7" borderId="11" xfId="0" applyFont="1" applyFill="1" applyBorder="1" applyAlignment="1"/>
    <xf numFmtId="0" fontId="0" fillId="3" borderId="0" xfId="0" applyFill="1" applyBorder="1"/>
    <xf numFmtId="0" fontId="0" fillId="3" borderId="11" xfId="0" applyFill="1" applyBorder="1"/>
    <xf numFmtId="0" fontId="0" fillId="0" borderId="11" xfId="0" applyFill="1" applyBorder="1" applyAlignment="1">
      <alignment horizontal="center" textRotation="90"/>
    </xf>
    <xf numFmtId="0" fontId="8" fillId="3" borderId="14" xfId="0" applyNumberFormat="1" applyFont="1" applyFill="1" applyBorder="1" applyAlignment="1" applyProtection="1">
      <alignment horizontal="left"/>
      <protection locked="0"/>
    </xf>
    <xf numFmtId="0" fontId="4" fillId="3" borderId="15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8" fillId="3" borderId="16" xfId="0" applyNumberFormat="1" applyFont="1" applyFill="1" applyBorder="1" applyAlignment="1" applyProtection="1">
      <alignment horizontal="left"/>
      <protection locked="0"/>
    </xf>
    <xf numFmtId="0" fontId="4" fillId="0" borderId="10" xfId="0" applyFont="1" applyFill="1" applyBorder="1" applyProtection="1"/>
    <xf numFmtId="0" fontId="4" fillId="0" borderId="0" xfId="0" applyFont="1" applyBorder="1" applyProtection="1"/>
    <xf numFmtId="0" fontId="4" fillId="0" borderId="11" xfId="0" applyFont="1" applyFill="1" applyBorder="1" applyProtection="1"/>
    <xf numFmtId="0" fontId="8" fillId="0" borderId="10" xfId="0" applyFont="1" applyFill="1" applyBorder="1" applyProtection="1"/>
    <xf numFmtId="0" fontId="4" fillId="0" borderId="17" xfId="0" applyNumberFormat="1" applyFont="1" applyFill="1" applyBorder="1" applyAlignment="1" applyProtection="1">
      <alignment horizontal="left"/>
      <protection locked="0"/>
    </xf>
    <xf numFmtId="0" fontId="11" fillId="0" borderId="18" xfId="0" applyFont="1" applyFill="1" applyBorder="1" applyAlignment="1" applyProtection="1">
      <alignment horizontal="left" wrapText="1" indent="2"/>
      <protection locked="0"/>
    </xf>
    <xf numFmtId="0" fontId="11" fillId="0" borderId="18" xfId="0" applyFont="1" applyFill="1" applyBorder="1" applyProtection="1">
      <protection locked="0"/>
    </xf>
    <xf numFmtId="165" fontId="4" fillId="5" borderId="18" xfId="0" applyNumberFormat="1" applyFont="1" applyFill="1" applyBorder="1" applyAlignment="1" applyProtection="1">
      <alignment horizontal="right"/>
      <protection locked="0"/>
    </xf>
    <xf numFmtId="165" fontId="4" fillId="0" borderId="18" xfId="0" applyNumberFormat="1" applyFont="1" applyFill="1" applyBorder="1" applyAlignment="1" applyProtection="1">
      <alignment horizontal="right"/>
      <protection locked="0"/>
    </xf>
    <xf numFmtId="1" fontId="4" fillId="5" borderId="18" xfId="0" applyNumberFormat="1" applyFont="1" applyFill="1" applyBorder="1" applyAlignment="1" applyProtection="1">
      <alignment horizontal="center"/>
      <protection locked="0"/>
    </xf>
    <xf numFmtId="9" fontId="4" fillId="5" borderId="18" xfId="1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1" fontId="4" fillId="0" borderId="18" xfId="1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9"/>
  <sheetViews>
    <sheetView tabSelected="1" zoomScale="91" zoomScaleNormal="91" workbookViewId="0">
      <selection activeCell="B3" sqref="B3:P17"/>
    </sheetView>
  </sheetViews>
  <sheetFormatPr defaultRowHeight="15" x14ac:dyDescent="0.25"/>
  <cols>
    <col min="1" max="1" width="9.140625" style="38"/>
    <col min="13" max="51" width="4.7109375" customWidth="1"/>
  </cols>
  <sheetData>
    <row r="1" spans="1:51" s="38" customFormat="1" x14ac:dyDescent="0.25"/>
    <row r="2" spans="1:51" s="38" customFormat="1" ht="5.25" customHeight="1" x14ac:dyDescent="0.25"/>
    <row r="3" spans="1:51" s="1" customFormat="1" ht="26.25" customHeight="1" x14ac:dyDescent="0.7">
      <c r="A3" s="48"/>
      <c r="B3" s="54" t="s">
        <v>0</v>
      </c>
      <c r="C3" s="55"/>
      <c r="D3" s="56" t="s">
        <v>29</v>
      </c>
      <c r="E3" s="56"/>
      <c r="F3" s="56"/>
      <c r="G3" s="56"/>
      <c r="H3" s="56"/>
      <c r="I3" s="56"/>
      <c r="J3" s="56"/>
      <c r="K3" s="56"/>
      <c r="L3" s="57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3"/>
    </row>
    <row r="4" spans="1:51" s="1" customFormat="1" ht="22.5" customHeight="1" x14ac:dyDescent="0.7">
      <c r="A4" s="48"/>
      <c r="B4" s="58" t="s">
        <v>1</v>
      </c>
      <c r="C4" s="59"/>
      <c r="D4" s="59"/>
      <c r="E4" s="59"/>
      <c r="F4" s="59"/>
      <c r="G4" s="59"/>
      <c r="H4" s="60" t="s">
        <v>2</v>
      </c>
      <c r="I4" s="2">
        <f ca="1">TODAY()</f>
        <v>42446</v>
      </c>
      <c r="J4" s="2"/>
      <c r="K4" s="2"/>
      <c r="L4" s="61" t="str">
        <f ca="1">TEXT(I4,"dddd")</f>
        <v>Thursday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74"/>
    </row>
    <row r="5" spans="1:51" s="1" customFormat="1" ht="26.25" customHeight="1" x14ac:dyDescent="0.7">
      <c r="A5" s="48"/>
      <c r="B5" s="62"/>
      <c r="C5" s="59"/>
      <c r="D5" s="59"/>
      <c r="E5" s="59"/>
      <c r="F5" s="59"/>
      <c r="G5" s="59"/>
      <c r="H5" s="59"/>
      <c r="I5" s="63" t="s">
        <v>3</v>
      </c>
      <c r="J5" s="59"/>
      <c r="K5" s="59"/>
      <c r="L5" s="6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74"/>
    </row>
    <row r="6" spans="1:51" s="1" customFormat="1" ht="30" customHeight="1" x14ac:dyDescent="0.7">
      <c r="A6" s="48"/>
      <c r="B6" s="62"/>
      <c r="C6" s="60" t="s">
        <v>4</v>
      </c>
      <c r="D6" s="3" t="s">
        <v>5</v>
      </c>
      <c r="E6" s="3"/>
      <c r="F6" s="3"/>
      <c r="G6" s="65"/>
      <c r="H6" s="65"/>
      <c r="I6" s="59"/>
      <c r="J6" s="59"/>
      <c r="K6" s="59"/>
      <c r="L6" s="64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74"/>
    </row>
    <row r="7" spans="1:51" s="1" customFormat="1" ht="26.25" customHeight="1" x14ac:dyDescent="0.7">
      <c r="A7" s="48"/>
      <c r="B7" s="62"/>
      <c r="C7" s="60" t="s">
        <v>7</v>
      </c>
      <c r="D7" s="4">
        <v>42005</v>
      </c>
      <c r="E7" s="4"/>
      <c r="F7" s="66" t="str">
        <f>TEXT(D7,"dddd")</f>
        <v>Thursday</v>
      </c>
      <c r="G7" s="65"/>
      <c r="H7" s="65"/>
      <c r="I7" s="59"/>
      <c r="J7" s="59"/>
      <c r="K7" s="59"/>
      <c r="L7" s="6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74"/>
    </row>
    <row r="8" spans="1:51" s="5" customFormat="1" x14ac:dyDescent="0.25">
      <c r="A8" s="38"/>
      <c r="B8" s="67" t="s">
        <v>6</v>
      </c>
      <c r="C8" s="68"/>
      <c r="D8" s="68"/>
      <c r="E8" s="68"/>
      <c r="F8" s="68"/>
      <c r="G8" s="69"/>
      <c r="H8" s="6"/>
      <c r="I8" s="6"/>
      <c r="J8" s="6"/>
      <c r="K8" s="70" t="s">
        <v>8</v>
      </c>
      <c r="L8" s="71">
        <v>2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6"/>
    </row>
    <row r="9" spans="1:51" s="7" customFormat="1" ht="76.5" customHeight="1" x14ac:dyDescent="0.25">
      <c r="A9" s="49"/>
      <c r="B9" s="39" t="s">
        <v>9</v>
      </c>
      <c r="C9" s="40" t="s">
        <v>10</v>
      </c>
      <c r="D9" s="41" t="s">
        <v>11</v>
      </c>
      <c r="E9" s="42" t="s">
        <v>12</v>
      </c>
      <c r="F9" s="42" t="s">
        <v>13</v>
      </c>
      <c r="G9" s="43" t="s">
        <v>14</v>
      </c>
      <c r="H9" s="44" t="s">
        <v>15</v>
      </c>
      <c r="I9" s="43" t="s">
        <v>16</v>
      </c>
      <c r="J9" s="44" t="s">
        <v>17</v>
      </c>
      <c r="K9" s="44" t="s">
        <v>18</v>
      </c>
      <c r="L9" s="45"/>
      <c r="M9" s="46" t="s">
        <v>28</v>
      </c>
      <c r="N9" s="46" t="s">
        <v>28</v>
      </c>
      <c r="O9" s="46" t="s">
        <v>28</v>
      </c>
      <c r="P9" s="46" t="s">
        <v>28</v>
      </c>
      <c r="Q9" s="46" t="s">
        <v>28</v>
      </c>
      <c r="R9" s="46" t="s">
        <v>28</v>
      </c>
      <c r="S9" s="46" t="s">
        <v>28</v>
      </c>
      <c r="T9" s="46" t="s">
        <v>28</v>
      </c>
      <c r="U9" s="46" t="s">
        <v>28</v>
      </c>
      <c r="V9" s="46" t="s">
        <v>28</v>
      </c>
      <c r="W9" s="46" t="s">
        <v>28</v>
      </c>
      <c r="X9" s="46" t="s">
        <v>28</v>
      </c>
      <c r="Y9" s="46" t="s">
        <v>28</v>
      </c>
      <c r="Z9" s="46" t="s">
        <v>28</v>
      </c>
      <c r="AA9" s="46" t="s">
        <v>28</v>
      </c>
      <c r="AB9" s="46" t="s">
        <v>28</v>
      </c>
      <c r="AC9" s="46" t="s">
        <v>28</v>
      </c>
      <c r="AD9" s="46" t="s">
        <v>28</v>
      </c>
      <c r="AE9" s="46" t="s">
        <v>28</v>
      </c>
      <c r="AF9" s="46" t="s">
        <v>28</v>
      </c>
      <c r="AG9" s="46" t="s">
        <v>28</v>
      </c>
      <c r="AH9" s="46" t="s">
        <v>28</v>
      </c>
      <c r="AI9" s="46" t="s">
        <v>28</v>
      </c>
      <c r="AJ9" s="46" t="s">
        <v>28</v>
      </c>
      <c r="AK9" s="46" t="s">
        <v>28</v>
      </c>
      <c r="AL9" s="46" t="s">
        <v>28</v>
      </c>
      <c r="AM9" s="46" t="s">
        <v>28</v>
      </c>
      <c r="AN9" s="46" t="s">
        <v>28</v>
      </c>
      <c r="AO9" s="46" t="s">
        <v>28</v>
      </c>
      <c r="AP9" s="46" t="s">
        <v>28</v>
      </c>
      <c r="AQ9" s="46" t="s">
        <v>28</v>
      </c>
      <c r="AR9" s="46" t="s">
        <v>28</v>
      </c>
      <c r="AS9" s="46" t="s">
        <v>28</v>
      </c>
      <c r="AT9" s="46" t="s">
        <v>28</v>
      </c>
      <c r="AU9" s="46" t="s">
        <v>28</v>
      </c>
      <c r="AV9" s="46" t="s">
        <v>28</v>
      </c>
      <c r="AW9" s="46" t="s">
        <v>28</v>
      </c>
      <c r="AX9" s="77" t="s">
        <v>28</v>
      </c>
      <c r="AY9" s="46"/>
    </row>
    <row r="10" spans="1:51" s="17" customFormat="1" ht="25.5" x14ac:dyDescent="0.25">
      <c r="A10" s="50"/>
      <c r="B10" s="78">
        <f ca="1">IF(ISERROR(VALUE(SUBSTITUTE(OFFSET(B10,-1,0,1,1),".",""))),1,IF(ISERROR(FIND("`",SUBSTITUTE(OFFSET(B10,-1,0,1,1),".","`",1))),VALUE(OFFSET(B10,-1,0,1,1))+1,VALUE(LEFT(OFFSET(B10,-1,0,1,1),FIND("`",SUBSTITUTE(OFFSET(B10,-1,0,1,1),".","`",1))-1))+1))</f>
        <v>1</v>
      </c>
      <c r="C10" s="8" t="s">
        <v>19</v>
      </c>
      <c r="D10" s="9" t="s">
        <v>5</v>
      </c>
      <c r="E10" s="10">
        <f>MIN(E11:E16)</f>
        <v>42006</v>
      </c>
      <c r="F10" s="11">
        <f>E10+G10-1</f>
        <v>42019</v>
      </c>
      <c r="G10" s="12">
        <f>MAX(F11:F16)-E10+1</f>
        <v>14</v>
      </c>
      <c r="H10" s="13">
        <f>SUMPRODUCT(G11:G16,H11:H16)/SUM(G11:G16)</f>
        <v>0</v>
      </c>
      <c r="I10" s="14">
        <f t="shared" ref="I10:I31" si="0">NETWORKDAYS(E10,F10)</f>
        <v>10</v>
      </c>
      <c r="J10" s="15">
        <f t="shared" ref="J10:J26" si="1">ROUNDDOWN(H10*G10,0)</f>
        <v>0</v>
      </c>
      <c r="K10" s="14">
        <f t="shared" ref="K10:K26" si="2">G10-J10</f>
        <v>14</v>
      </c>
      <c r="L10" s="16"/>
      <c r="AX10" s="79"/>
    </row>
    <row r="11" spans="1:51" s="27" customFormat="1" ht="25.5" x14ac:dyDescent="0.25">
      <c r="A11" s="51"/>
      <c r="B11" s="80" t="str">
        <f ca="1">IF(ISERROR(VALUE(SUBSTITUTE(OFFSET(B11,-1,0,1,1),".",""))),"0.1",IF(ISERROR(FIND("`",SUBSTITUTE(OFFSET(B11,-1,0,1,1),".","`",1))),OFFSET(B11,-1,0,1,1)&amp;".1",LEFT(OFFSET(B11,-1,0,1,1),FIND("`",SUBSTITUTE(OFFSET(B11,-1,0,1,1),".","`",1)))&amp;IF(ISERROR(FIND("`",SUBSTITUTE(OFFSET(B11,-1,0,1,1),".","`",2))),VALUE(RIGHT(OFFSET(B11,-1,0,1,1),LEN(OFFSET(B11,-1,0,1,1))-FIND("`",SUBSTITUTE(OFFSET(B11,-1,0,1,1),".","`",1))))+1,VALUE(MID(OFFSET(B11,-1,0,1,1),FIND("`",SUBSTITUTE(OFFSET(B11,-1,0,1,1),".","`",1))+1,(FIND("`",SUBSTITUTE(OFFSET(B11,-1,0,1,1),".","`",2))-FIND("`",SUBSTITUTE(OFFSET(B11,-1,0,1,1),".","`",1))-1)))+1)))</f>
        <v>1.1</v>
      </c>
      <c r="C11" s="18" t="s">
        <v>20</v>
      </c>
      <c r="D11" s="19"/>
      <c r="E11" s="20">
        <v>42006</v>
      </c>
      <c r="F11" s="21">
        <f t="shared" ref="F11:F31" si="3">E11+G11-1</f>
        <v>42010</v>
      </c>
      <c r="G11" s="22">
        <v>5</v>
      </c>
      <c r="H11" s="23">
        <v>0</v>
      </c>
      <c r="I11" s="24">
        <f t="shared" si="0"/>
        <v>3</v>
      </c>
      <c r="J11" s="25">
        <f t="shared" si="1"/>
        <v>0</v>
      </c>
      <c r="K11" s="24">
        <f t="shared" si="2"/>
        <v>5</v>
      </c>
      <c r="L11" s="2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AX11" s="81"/>
    </row>
    <row r="12" spans="1:51" s="27" customFormat="1" ht="25.5" x14ac:dyDescent="0.25">
      <c r="A12" s="51"/>
      <c r="B12" s="80" t="str">
        <f ca="1">IF(ISERROR(VALUE(SUBSTITUTE(OFFSET(B12,-1,0,1,1),".",""))),"0.1",IF(ISERROR(FIND("`",SUBSTITUTE(OFFSET(B12,-1,0,1,1),".","`",1))),OFFSET(B12,-1,0,1,1)&amp;".1",LEFT(OFFSET(B12,-1,0,1,1),FIND("`",SUBSTITUTE(OFFSET(B12,-1,0,1,1),".","`",1)))&amp;IF(ISERROR(FIND("`",SUBSTITUTE(OFFSET(B12,-1,0,1,1),".","`",2))),VALUE(RIGHT(OFFSET(B12,-1,0,1,1),LEN(OFFSET(B12,-1,0,1,1))-FIND("`",SUBSTITUTE(OFFSET(B12,-1,0,1,1),".","`",1))))+1,VALUE(MID(OFFSET(B12,-1,0,1,1),FIND("`",SUBSTITUTE(OFFSET(B12,-1,0,1,1),".","`",1))+1,(FIND("`",SUBSTITUTE(OFFSET(B12,-1,0,1,1),".","`",2))-FIND("`",SUBSTITUTE(OFFSET(B12,-1,0,1,1),".","`",1))-1)))+1)))</f>
        <v>1.2</v>
      </c>
      <c r="C12" s="18" t="s">
        <v>20</v>
      </c>
      <c r="D12" s="19"/>
      <c r="E12" s="20">
        <v>42006</v>
      </c>
      <c r="F12" s="21">
        <f t="shared" si="3"/>
        <v>42010</v>
      </c>
      <c r="G12" s="22">
        <v>5</v>
      </c>
      <c r="H12" s="23">
        <v>0</v>
      </c>
      <c r="I12" s="24">
        <f t="shared" si="0"/>
        <v>3</v>
      </c>
      <c r="J12" s="25">
        <f t="shared" si="1"/>
        <v>0</v>
      </c>
      <c r="K12" s="24">
        <f t="shared" si="2"/>
        <v>5</v>
      </c>
      <c r="L12" s="26"/>
      <c r="R12" s="47"/>
      <c r="S12" s="47"/>
      <c r="T12" s="47"/>
      <c r="U12" s="47"/>
      <c r="V12" s="47"/>
      <c r="W12" s="47"/>
      <c r="X12" s="47"/>
      <c r="AX12" s="81"/>
    </row>
    <row r="13" spans="1:51" s="27" customFormat="1" ht="25.5" x14ac:dyDescent="0.25">
      <c r="A13" s="51"/>
      <c r="B13" s="80" t="str">
        <f ca="1">IF(ISERROR(VALUE(SUBSTITUTE(OFFSET(B13,-1,0,1,1),".",""))),"0.0.1",IF(ISERROR(FIND("`",SUBSTITUTE(OFFSET(B13,-1,0,1,1),".","`",2))),OFFSET(B13,-1,0,1,1)&amp;".1",LEFT(OFFSET(B13,-1,0,1,1),FIND("`",SUBSTITUTE(OFFSET(B13,-1,0,1,1),".","`",2)))&amp;IF(ISERROR(FIND("`",SUBSTITUTE(OFFSET(B13,-1,0,1,1),".","`",3))),VALUE(RIGHT(OFFSET(B13,-1,0,1,1),LEN(OFFSET(B13,-1,0,1,1))-FIND("`",SUBSTITUTE(OFFSET(B13,-1,0,1,1),".","`",2))))+1,VALUE(MID(OFFSET(B13,-1,0,1,1),FIND("`",SUBSTITUTE(OFFSET(B13,-1,0,1,1),".","`",2))+1,(FIND("`",SUBSTITUTE(OFFSET(B13,-1,0,1,1),".","`",3))-FIND("`",SUBSTITUTE(OFFSET(B13,-1,0,1,1),".","`",2))-1)))+1)))</f>
        <v>1.2.1</v>
      </c>
      <c r="C13" s="28" t="s">
        <v>21</v>
      </c>
      <c r="D13" s="19"/>
      <c r="E13" s="20">
        <v>42008</v>
      </c>
      <c r="F13" s="21">
        <f t="shared" si="3"/>
        <v>42012</v>
      </c>
      <c r="G13" s="22">
        <v>5</v>
      </c>
      <c r="H13" s="23">
        <v>0</v>
      </c>
      <c r="I13" s="24">
        <f t="shared" si="0"/>
        <v>4</v>
      </c>
      <c r="J13" s="25">
        <f>ROUNDDOWN(H13*G13,0)</f>
        <v>0</v>
      </c>
      <c r="K13" s="24">
        <f>G13-J13</f>
        <v>5</v>
      </c>
      <c r="L13" s="26"/>
      <c r="AX13" s="81"/>
    </row>
    <row r="14" spans="1:51" s="27" customFormat="1" ht="25.5" x14ac:dyDescent="0.25">
      <c r="A14" s="51"/>
      <c r="B14" s="80" t="str">
        <f ca="1">IF(ISERROR(VALUE(SUBSTITUTE(OFFSET(B14,-1,0,1,1),".",""))),"0.0.1",IF(ISERROR(FIND("`",SUBSTITUTE(OFFSET(B14,-1,0,1,1),".","`",2))),OFFSET(B14,-1,0,1,1)&amp;".1",LEFT(OFFSET(B14,-1,0,1,1),FIND("`",SUBSTITUTE(OFFSET(B14,-1,0,1,1),".","`",2)))&amp;IF(ISERROR(FIND("`",SUBSTITUTE(OFFSET(B14,-1,0,1,1),".","`",3))),VALUE(RIGHT(OFFSET(B14,-1,0,1,1),LEN(OFFSET(B14,-1,0,1,1))-FIND("`",SUBSTITUTE(OFFSET(B14,-1,0,1,1),".","`",2))))+1,VALUE(MID(OFFSET(B14,-1,0,1,1),FIND("`",SUBSTITUTE(OFFSET(B14,-1,0,1,1),".","`",2))+1,(FIND("`",SUBSTITUTE(OFFSET(B14,-1,0,1,1),".","`",3))-FIND("`",SUBSTITUTE(OFFSET(B14,-1,0,1,1),".","`",2))-1)))+1)))</f>
        <v>1.2.2</v>
      </c>
      <c r="C14" s="28" t="s">
        <v>21</v>
      </c>
      <c r="D14" s="19"/>
      <c r="E14" s="20">
        <v>42010</v>
      </c>
      <c r="F14" s="21">
        <f t="shared" si="3"/>
        <v>42014</v>
      </c>
      <c r="G14" s="22">
        <v>5</v>
      </c>
      <c r="H14" s="23">
        <v>0</v>
      </c>
      <c r="I14" s="24">
        <f t="shared" si="0"/>
        <v>4</v>
      </c>
      <c r="J14" s="25">
        <f>ROUNDDOWN(H14*G14,0)</f>
        <v>0</v>
      </c>
      <c r="K14" s="24">
        <f>G14-J14</f>
        <v>5</v>
      </c>
      <c r="L14" s="26"/>
      <c r="N14" s="47"/>
      <c r="O14" s="47"/>
      <c r="P14" s="47"/>
      <c r="Q14" s="47"/>
      <c r="AX14" s="81"/>
    </row>
    <row r="15" spans="1:51" s="27" customFormat="1" ht="25.5" x14ac:dyDescent="0.25">
      <c r="A15" s="51"/>
      <c r="B15" s="80" t="str">
        <f ca="1">IF(ISERROR(VALUE(SUBSTITUTE(OFFSET(B15,-1,0,1,1),".",""))),"0.1",IF(ISERROR(FIND("`",SUBSTITUTE(OFFSET(B15,-1,0,1,1),".","`",1))),OFFSET(B15,-1,0,1,1)&amp;".1",LEFT(OFFSET(B15,-1,0,1,1),FIND("`",SUBSTITUTE(OFFSET(B15,-1,0,1,1),".","`",1)))&amp;IF(ISERROR(FIND("`",SUBSTITUTE(OFFSET(B15,-1,0,1,1),".","`",2))),VALUE(RIGHT(OFFSET(B15,-1,0,1,1),LEN(OFFSET(B15,-1,0,1,1))-FIND("`",SUBSTITUTE(OFFSET(B15,-1,0,1,1),".","`",1))))+1,VALUE(MID(OFFSET(B15,-1,0,1,1),FIND("`",SUBSTITUTE(OFFSET(B15,-1,0,1,1),".","`",1))+1,(FIND("`",SUBSTITUTE(OFFSET(B15,-1,0,1,1),".","`",2))-FIND("`",SUBSTITUTE(OFFSET(B15,-1,0,1,1),".","`",1))-1)))+1)))</f>
        <v>1.3</v>
      </c>
      <c r="C15" s="18" t="s">
        <v>20</v>
      </c>
      <c r="D15" s="19"/>
      <c r="E15" s="20">
        <v>42011</v>
      </c>
      <c r="F15" s="21">
        <f t="shared" si="3"/>
        <v>42015</v>
      </c>
      <c r="G15" s="22">
        <v>5</v>
      </c>
      <c r="H15" s="23">
        <v>0</v>
      </c>
      <c r="I15" s="24">
        <f t="shared" si="0"/>
        <v>3</v>
      </c>
      <c r="J15" s="25">
        <f t="shared" si="1"/>
        <v>0</v>
      </c>
      <c r="K15" s="24">
        <f t="shared" si="2"/>
        <v>5</v>
      </c>
      <c r="L15" s="2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X15" s="81"/>
    </row>
    <row r="16" spans="1:51" s="27" customFormat="1" ht="25.5" x14ac:dyDescent="0.25">
      <c r="A16" s="51"/>
      <c r="B16" s="80" t="str">
        <f ca="1">IF(ISERROR(VALUE(SUBSTITUTE(OFFSET(B16,-1,0,1,1),".",""))),"0.1",IF(ISERROR(FIND("`",SUBSTITUTE(OFFSET(B16,-1,0,1,1),".","`",1))),OFFSET(B16,-1,0,1,1)&amp;".1",LEFT(OFFSET(B16,-1,0,1,1),FIND("`",SUBSTITUTE(OFFSET(B16,-1,0,1,1),".","`",1)))&amp;IF(ISERROR(FIND("`",SUBSTITUTE(OFFSET(B16,-1,0,1,1),".","`",2))),VALUE(RIGHT(OFFSET(B16,-1,0,1,1),LEN(OFFSET(B16,-1,0,1,1))-FIND("`",SUBSTITUTE(OFFSET(B16,-1,0,1,1),".","`",1))))+1,VALUE(MID(OFFSET(B16,-1,0,1,1),FIND("`",SUBSTITUTE(OFFSET(B16,-1,0,1,1),".","`",1))+1,(FIND("`",SUBSTITUTE(OFFSET(B16,-1,0,1,1),".","`",2))-FIND("`",SUBSTITUTE(OFFSET(B16,-1,0,1,1),".","`",1))-1)))+1)))</f>
        <v>1.4</v>
      </c>
      <c r="C16" s="18" t="s">
        <v>20</v>
      </c>
      <c r="D16" s="19"/>
      <c r="E16" s="20">
        <v>42015</v>
      </c>
      <c r="F16" s="21">
        <f t="shared" si="3"/>
        <v>42019</v>
      </c>
      <c r="G16" s="22">
        <v>5</v>
      </c>
      <c r="H16" s="23">
        <v>0</v>
      </c>
      <c r="I16" s="24">
        <f t="shared" si="0"/>
        <v>4</v>
      </c>
      <c r="J16" s="25">
        <f t="shared" si="1"/>
        <v>0</v>
      </c>
      <c r="K16" s="24">
        <f t="shared" si="2"/>
        <v>5</v>
      </c>
      <c r="L16" s="26"/>
      <c r="M16" s="47"/>
      <c r="N16" s="47"/>
      <c r="O16" s="47"/>
      <c r="P16" s="47"/>
      <c r="Q16" s="47"/>
      <c r="R16" s="47"/>
      <c r="S16" s="47"/>
      <c r="T16" s="47"/>
      <c r="AX16" s="81"/>
    </row>
    <row r="17" spans="1:50" s="17" customFormat="1" ht="25.5" x14ac:dyDescent="0.25">
      <c r="A17" s="51"/>
      <c r="B17" s="82">
        <f ca="1">IF(ISERROR(VALUE(SUBSTITUTE(OFFSET(B17,-1,0,1,1),".",""))),1,IF(ISERROR(FIND("`",SUBSTITUTE(OFFSET(B17,-1,0,1,1),".","`",1))),VALUE(OFFSET(B17,-1,0,1,1))+1,VALUE(LEFT(OFFSET(B17,-1,0,1,1),FIND("`",SUBSTITUTE(OFFSET(B17,-1,0,1,1),".","`",1))-1))+1))</f>
        <v>2</v>
      </c>
      <c r="C17" s="29" t="s">
        <v>22</v>
      </c>
      <c r="D17" s="30" t="s">
        <v>5</v>
      </c>
      <c r="E17" s="10">
        <f>MIN(E18:E21)</f>
        <v>42005</v>
      </c>
      <c r="F17" s="11">
        <f t="shared" si="3"/>
        <v>42022</v>
      </c>
      <c r="G17" s="31">
        <f>MAX(F18:F21)-E17+1</f>
        <v>18</v>
      </c>
      <c r="H17" s="32">
        <f>SUMPRODUCT(G18:G21,H18:H21)/SUM(G18:G21)</f>
        <v>0.25</v>
      </c>
      <c r="I17" s="33">
        <f t="shared" si="0"/>
        <v>12</v>
      </c>
      <c r="J17" s="34">
        <f t="shared" si="1"/>
        <v>4</v>
      </c>
      <c r="K17" s="33">
        <f t="shared" si="2"/>
        <v>14</v>
      </c>
      <c r="AX17" s="79"/>
    </row>
    <row r="18" spans="1:50" s="27" customFormat="1" ht="25.5" x14ac:dyDescent="0.25">
      <c r="A18" s="51"/>
      <c r="B18" s="80" t="str">
        <f ca="1">IF(ISERROR(VALUE(SUBSTITUTE(OFFSET(B18,-1,0,1,1),".",""))),"0.1",IF(ISERROR(FIND("`",SUBSTITUTE(OFFSET(B18,-1,0,1,1),".","`",1))),OFFSET(B18,-1,0,1,1)&amp;".1",LEFT(OFFSET(B18,-1,0,1,1),FIND("`",SUBSTITUTE(OFFSET(B18,-1,0,1,1),".","`",1)))&amp;IF(ISERROR(FIND("`",SUBSTITUTE(OFFSET(B18,-1,0,1,1),".","`",2))),VALUE(RIGHT(OFFSET(B18,-1,0,1,1),LEN(OFFSET(B18,-1,0,1,1))-FIND("`",SUBSTITUTE(OFFSET(B18,-1,0,1,1),".","`",1))))+1,VALUE(MID(OFFSET(B18,-1,0,1,1),FIND("`",SUBSTITUTE(OFFSET(B18,-1,0,1,1),".","`",1))+1,(FIND("`",SUBSTITUTE(OFFSET(B18,-1,0,1,1),".","`",2))-FIND("`",SUBSTITUTE(OFFSET(B18,-1,0,1,1),".","`",1))-1)))+1)))</f>
        <v>2.1</v>
      </c>
      <c r="C18" s="18" t="s">
        <v>20</v>
      </c>
      <c r="D18" s="19"/>
      <c r="E18" s="20">
        <v>42005</v>
      </c>
      <c r="F18" s="21">
        <f t="shared" si="3"/>
        <v>42009</v>
      </c>
      <c r="G18" s="22">
        <v>5</v>
      </c>
      <c r="H18" s="23">
        <v>0.25</v>
      </c>
      <c r="I18" s="24">
        <f t="shared" si="0"/>
        <v>3</v>
      </c>
      <c r="J18" s="25">
        <f t="shared" si="1"/>
        <v>1</v>
      </c>
      <c r="K18" s="24">
        <f t="shared" si="2"/>
        <v>4</v>
      </c>
      <c r="L18" s="26"/>
      <c r="AX18" s="81"/>
    </row>
    <row r="19" spans="1:50" s="27" customFormat="1" ht="25.5" x14ac:dyDescent="0.25">
      <c r="A19" s="51"/>
      <c r="B19" s="80" t="str">
        <f ca="1">IF(ISERROR(VALUE(SUBSTITUTE(OFFSET(B19,-1,0,1,1),".",""))),"0.1",IF(ISERROR(FIND("`",SUBSTITUTE(OFFSET(B19,-1,0,1,1),".","`",1))),OFFSET(B19,-1,0,1,1)&amp;".1",LEFT(OFFSET(B19,-1,0,1,1),FIND("`",SUBSTITUTE(OFFSET(B19,-1,0,1,1),".","`",1)))&amp;IF(ISERROR(FIND("`",SUBSTITUTE(OFFSET(B19,-1,0,1,1),".","`",2))),VALUE(RIGHT(OFFSET(B19,-1,0,1,1),LEN(OFFSET(B19,-1,0,1,1))-FIND("`",SUBSTITUTE(OFFSET(B19,-1,0,1,1),".","`",1))))+1,VALUE(MID(OFFSET(B19,-1,0,1,1),FIND("`",SUBSTITUTE(OFFSET(B19,-1,0,1,1),".","`",1))+1,(FIND("`",SUBSTITUTE(OFFSET(B19,-1,0,1,1),".","`",2))-FIND("`",SUBSTITUTE(OFFSET(B19,-1,0,1,1),".","`",1))-1)))+1)))</f>
        <v>2.2</v>
      </c>
      <c r="C19" s="18" t="s">
        <v>20</v>
      </c>
      <c r="D19" s="19"/>
      <c r="E19" s="20">
        <v>42008</v>
      </c>
      <c r="F19" s="21">
        <f t="shared" si="3"/>
        <v>42012</v>
      </c>
      <c r="G19" s="22">
        <v>5</v>
      </c>
      <c r="H19" s="23">
        <v>0.25</v>
      </c>
      <c r="I19" s="24">
        <f t="shared" si="0"/>
        <v>4</v>
      </c>
      <c r="J19" s="25">
        <f t="shared" si="1"/>
        <v>1</v>
      </c>
      <c r="K19" s="24">
        <f t="shared" si="2"/>
        <v>4</v>
      </c>
      <c r="L19" s="26"/>
      <c r="AX19" s="81"/>
    </row>
    <row r="20" spans="1:50" s="27" customFormat="1" ht="25.5" x14ac:dyDescent="0.25">
      <c r="A20" s="51"/>
      <c r="B20" s="80" t="str">
        <f ca="1">IF(ISERROR(VALUE(SUBSTITUTE(OFFSET(B20,-1,0,1,1),".",""))),"0.1",IF(ISERROR(FIND("`",SUBSTITUTE(OFFSET(B20,-1,0,1,1),".","`",1))),OFFSET(B20,-1,0,1,1)&amp;".1",LEFT(OFFSET(B20,-1,0,1,1),FIND("`",SUBSTITUTE(OFFSET(B20,-1,0,1,1),".","`",1)))&amp;IF(ISERROR(FIND("`",SUBSTITUTE(OFFSET(B20,-1,0,1,1),".","`",2))),VALUE(RIGHT(OFFSET(B20,-1,0,1,1),LEN(OFFSET(B20,-1,0,1,1))-FIND("`",SUBSTITUTE(OFFSET(B20,-1,0,1,1),".","`",1))))+1,VALUE(MID(OFFSET(B20,-1,0,1,1),FIND("`",SUBSTITUTE(OFFSET(B20,-1,0,1,1),".","`",1))+1,(FIND("`",SUBSTITUTE(OFFSET(B20,-1,0,1,1),".","`",2))-FIND("`",SUBSTITUTE(OFFSET(B20,-1,0,1,1),".","`",1))-1)))+1)))</f>
        <v>2.3</v>
      </c>
      <c r="C20" s="18" t="s">
        <v>20</v>
      </c>
      <c r="D20" s="19"/>
      <c r="E20" s="20">
        <v>42013</v>
      </c>
      <c r="F20" s="21">
        <f t="shared" si="3"/>
        <v>42017</v>
      </c>
      <c r="G20" s="22">
        <v>5</v>
      </c>
      <c r="H20" s="23">
        <v>0.25</v>
      </c>
      <c r="I20" s="24">
        <f t="shared" si="0"/>
        <v>3</v>
      </c>
      <c r="J20" s="25">
        <f t="shared" si="1"/>
        <v>1</v>
      </c>
      <c r="K20" s="24">
        <f t="shared" si="2"/>
        <v>4</v>
      </c>
      <c r="L20" s="26"/>
      <c r="AX20" s="81"/>
    </row>
    <row r="21" spans="1:50" s="27" customFormat="1" ht="25.5" x14ac:dyDescent="0.25">
      <c r="A21" s="51"/>
      <c r="B21" s="80" t="str">
        <f ca="1">IF(ISERROR(VALUE(SUBSTITUTE(OFFSET(B21,-1,0,1,1),".",""))),"0.1",IF(ISERROR(FIND("`",SUBSTITUTE(OFFSET(B21,-1,0,1,1),".","`",1))),OFFSET(B21,-1,0,1,1)&amp;".1",LEFT(OFFSET(B21,-1,0,1,1),FIND("`",SUBSTITUTE(OFFSET(B21,-1,0,1,1),".","`",1)))&amp;IF(ISERROR(FIND("`",SUBSTITUTE(OFFSET(B21,-1,0,1,1),".","`",2))),VALUE(RIGHT(OFFSET(B21,-1,0,1,1),LEN(OFFSET(B21,-1,0,1,1))-FIND("`",SUBSTITUTE(OFFSET(B21,-1,0,1,1),".","`",1))))+1,VALUE(MID(OFFSET(B21,-1,0,1,1),FIND("`",SUBSTITUTE(OFFSET(B21,-1,0,1,1),".","`",1))+1,(FIND("`",SUBSTITUTE(OFFSET(B21,-1,0,1,1),".","`",2))-FIND("`",SUBSTITUTE(OFFSET(B21,-1,0,1,1),".","`",1))-1)))+1)))</f>
        <v>2.4</v>
      </c>
      <c r="C21" s="18" t="s">
        <v>20</v>
      </c>
      <c r="D21" s="19"/>
      <c r="E21" s="20">
        <v>42018</v>
      </c>
      <c r="F21" s="21">
        <f t="shared" si="3"/>
        <v>42022</v>
      </c>
      <c r="G21" s="22">
        <v>5</v>
      </c>
      <c r="H21" s="23">
        <v>0.25</v>
      </c>
      <c r="I21" s="24">
        <f t="shared" si="0"/>
        <v>3</v>
      </c>
      <c r="J21" s="25">
        <f t="shared" si="1"/>
        <v>1</v>
      </c>
      <c r="K21" s="24">
        <f t="shared" si="2"/>
        <v>4</v>
      </c>
      <c r="L21" s="26"/>
      <c r="AX21" s="81"/>
    </row>
    <row r="22" spans="1:50" s="17" customFormat="1" ht="25.5" x14ac:dyDescent="0.25">
      <c r="A22" s="51"/>
      <c r="B22" s="82">
        <f ca="1">IF(ISERROR(VALUE(SUBSTITUTE(OFFSET(B22,-1,0,1,1),".",""))),1,IF(ISERROR(FIND("`",SUBSTITUTE(OFFSET(B22,-1,0,1,1),".","`",1))),VALUE(OFFSET(B22,-1,0,1,1))+1,VALUE(LEFT(OFFSET(B22,-1,0,1,1),FIND("`",SUBSTITUTE(OFFSET(B22,-1,0,1,1),".","`",1))-1))+1))</f>
        <v>3</v>
      </c>
      <c r="C22" s="29" t="s">
        <v>23</v>
      </c>
      <c r="D22" s="30" t="s">
        <v>5</v>
      </c>
      <c r="E22" s="10">
        <f>MIN(E23:E26)</f>
        <v>42005</v>
      </c>
      <c r="F22" s="11">
        <f t="shared" si="3"/>
        <v>42023</v>
      </c>
      <c r="G22" s="31">
        <f>MAX(F23:F26)-E22+1</f>
        <v>19</v>
      </c>
      <c r="H22" s="32">
        <f>SUMPRODUCT(G23:G26,H23:H26)/SUM(G23:G26)</f>
        <v>0.5</v>
      </c>
      <c r="I22" s="33">
        <f t="shared" si="0"/>
        <v>13</v>
      </c>
      <c r="J22" s="34">
        <f t="shared" si="1"/>
        <v>9</v>
      </c>
      <c r="K22" s="33">
        <f t="shared" si="2"/>
        <v>10</v>
      </c>
      <c r="AX22" s="79"/>
    </row>
    <row r="23" spans="1:50" s="27" customFormat="1" ht="25.5" x14ac:dyDescent="0.25">
      <c r="A23" s="51"/>
      <c r="B23" s="80" t="str">
        <f ca="1">IF(ISERROR(VALUE(SUBSTITUTE(OFFSET(B23,-1,0,1,1),".",""))),"0.1",IF(ISERROR(FIND("`",SUBSTITUTE(OFFSET(B23,-1,0,1,1),".","`",1))),OFFSET(B23,-1,0,1,1)&amp;".1",LEFT(OFFSET(B23,-1,0,1,1),FIND("`",SUBSTITUTE(OFFSET(B23,-1,0,1,1),".","`",1)))&amp;IF(ISERROR(FIND("`",SUBSTITUTE(OFFSET(B23,-1,0,1,1),".","`",2))),VALUE(RIGHT(OFFSET(B23,-1,0,1,1),LEN(OFFSET(B23,-1,0,1,1))-FIND("`",SUBSTITUTE(OFFSET(B23,-1,0,1,1),".","`",1))))+1,VALUE(MID(OFFSET(B23,-1,0,1,1),FIND("`",SUBSTITUTE(OFFSET(B23,-1,0,1,1),".","`",1))+1,(FIND("`",SUBSTITUTE(OFFSET(B23,-1,0,1,1),".","`",2))-FIND("`",SUBSTITUTE(OFFSET(B23,-1,0,1,1),".","`",1))-1)))+1)))</f>
        <v>3.1</v>
      </c>
      <c r="C23" s="18" t="s">
        <v>20</v>
      </c>
      <c r="D23" s="19"/>
      <c r="E23" s="20">
        <v>42005</v>
      </c>
      <c r="F23" s="21">
        <f t="shared" si="3"/>
        <v>42010</v>
      </c>
      <c r="G23" s="22">
        <v>6</v>
      </c>
      <c r="H23" s="23">
        <v>0.5</v>
      </c>
      <c r="I23" s="24">
        <f t="shared" si="0"/>
        <v>4</v>
      </c>
      <c r="J23" s="25">
        <f t="shared" si="1"/>
        <v>3</v>
      </c>
      <c r="K23" s="24">
        <f t="shared" si="2"/>
        <v>3</v>
      </c>
      <c r="L23" s="26"/>
      <c r="AX23" s="81"/>
    </row>
    <row r="24" spans="1:50" s="27" customFormat="1" ht="25.5" x14ac:dyDescent="0.25">
      <c r="A24" s="51"/>
      <c r="B24" s="80" t="str">
        <f ca="1">IF(ISERROR(VALUE(SUBSTITUTE(OFFSET(B24,-1,0,1,1),".",""))),"0.1",IF(ISERROR(FIND("`",SUBSTITUTE(OFFSET(B24,-1,0,1,1),".","`",1))),OFFSET(B24,-1,0,1,1)&amp;".1",LEFT(OFFSET(B24,-1,0,1,1),FIND("`",SUBSTITUTE(OFFSET(B24,-1,0,1,1),".","`",1)))&amp;IF(ISERROR(FIND("`",SUBSTITUTE(OFFSET(B24,-1,0,1,1),".","`",2))),VALUE(RIGHT(OFFSET(B24,-1,0,1,1),LEN(OFFSET(B24,-1,0,1,1))-FIND("`",SUBSTITUTE(OFFSET(B24,-1,0,1,1),".","`",1))))+1,VALUE(MID(OFFSET(B24,-1,0,1,1),FIND("`",SUBSTITUTE(OFFSET(B24,-1,0,1,1),".","`",1))+1,(FIND("`",SUBSTITUTE(OFFSET(B24,-1,0,1,1),".","`",2))-FIND("`",SUBSTITUTE(OFFSET(B24,-1,0,1,1),".","`",1))-1)))+1)))</f>
        <v>3.2</v>
      </c>
      <c r="C24" s="18" t="s">
        <v>20</v>
      </c>
      <c r="D24" s="19"/>
      <c r="E24" s="20">
        <v>42008</v>
      </c>
      <c r="F24" s="21">
        <f t="shared" si="3"/>
        <v>42013</v>
      </c>
      <c r="G24" s="22">
        <v>6</v>
      </c>
      <c r="H24" s="23">
        <v>0.5</v>
      </c>
      <c r="I24" s="24">
        <f t="shared" si="0"/>
        <v>5</v>
      </c>
      <c r="J24" s="25">
        <f t="shared" si="1"/>
        <v>3</v>
      </c>
      <c r="K24" s="24">
        <f t="shared" si="2"/>
        <v>3</v>
      </c>
      <c r="L24" s="26"/>
      <c r="AX24" s="81"/>
    </row>
    <row r="25" spans="1:50" s="27" customFormat="1" ht="25.5" x14ac:dyDescent="0.25">
      <c r="A25" s="51"/>
      <c r="B25" s="80" t="str">
        <f ca="1">IF(ISERROR(VALUE(SUBSTITUTE(OFFSET(B25,-1,0,1,1),".",""))),"0.1",IF(ISERROR(FIND("`",SUBSTITUTE(OFFSET(B25,-1,0,1,1),".","`",1))),OFFSET(B25,-1,0,1,1)&amp;".1",LEFT(OFFSET(B25,-1,0,1,1),FIND("`",SUBSTITUTE(OFFSET(B25,-1,0,1,1),".","`",1)))&amp;IF(ISERROR(FIND("`",SUBSTITUTE(OFFSET(B25,-1,0,1,1),".","`",2))),VALUE(RIGHT(OFFSET(B25,-1,0,1,1),LEN(OFFSET(B25,-1,0,1,1))-FIND("`",SUBSTITUTE(OFFSET(B25,-1,0,1,1),".","`",1))))+1,VALUE(MID(OFFSET(B25,-1,0,1,1),FIND("`",SUBSTITUTE(OFFSET(B25,-1,0,1,1),".","`",1))+1,(FIND("`",SUBSTITUTE(OFFSET(B25,-1,0,1,1),".","`",2))-FIND("`",SUBSTITUTE(OFFSET(B25,-1,0,1,1),".","`",1))-1)))+1)))</f>
        <v>3.3</v>
      </c>
      <c r="C25" s="18" t="s">
        <v>20</v>
      </c>
      <c r="D25" s="19"/>
      <c r="E25" s="20">
        <v>42013</v>
      </c>
      <c r="F25" s="21">
        <f t="shared" si="3"/>
        <v>42018</v>
      </c>
      <c r="G25" s="22">
        <v>6</v>
      </c>
      <c r="H25" s="23">
        <v>0.5</v>
      </c>
      <c r="I25" s="24">
        <f t="shared" si="0"/>
        <v>4</v>
      </c>
      <c r="J25" s="25">
        <f t="shared" si="1"/>
        <v>3</v>
      </c>
      <c r="K25" s="24">
        <f t="shared" si="2"/>
        <v>3</v>
      </c>
      <c r="L25" s="26"/>
      <c r="AX25" s="81"/>
    </row>
    <row r="26" spans="1:50" s="27" customFormat="1" ht="25.5" x14ac:dyDescent="0.25">
      <c r="A26" s="51"/>
      <c r="B26" s="80" t="str">
        <f ca="1">IF(ISERROR(VALUE(SUBSTITUTE(OFFSET(B26,-1,0,1,1),".",""))),"0.1",IF(ISERROR(FIND("`",SUBSTITUTE(OFFSET(B26,-1,0,1,1),".","`",1))),OFFSET(B26,-1,0,1,1)&amp;".1",LEFT(OFFSET(B26,-1,0,1,1),FIND("`",SUBSTITUTE(OFFSET(B26,-1,0,1,1),".","`",1)))&amp;IF(ISERROR(FIND("`",SUBSTITUTE(OFFSET(B26,-1,0,1,1),".","`",2))),VALUE(RIGHT(OFFSET(B26,-1,0,1,1),LEN(OFFSET(B26,-1,0,1,1))-FIND("`",SUBSTITUTE(OFFSET(B26,-1,0,1,1),".","`",1))))+1,VALUE(MID(OFFSET(B26,-1,0,1,1),FIND("`",SUBSTITUTE(OFFSET(B26,-1,0,1,1),".","`",1))+1,(FIND("`",SUBSTITUTE(OFFSET(B26,-1,0,1,1),".","`",2))-FIND("`",SUBSTITUTE(OFFSET(B26,-1,0,1,1),".","`",1))-1)))+1)))</f>
        <v>3.4</v>
      </c>
      <c r="C26" s="18" t="s">
        <v>20</v>
      </c>
      <c r="D26" s="19"/>
      <c r="E26" s="20">
        <v>42018</v>
      </c>
      <c r="F26" s="21">
        <f t="shared" si="3"/>
        <v>42023</v>
      </c>
      <c r="G26" s="22">
        <v>6</v>
      </c>
      <c r="H26" s="23">
        <v>0.5</v>
      </c>
      <c r="I26" s="24">
        <f t="shared" si="0"/>
        <v>4</v>
      </c>
      <c r="J26" s="25">
        <f t="shared" si="1"/>
        <v>3</v>
      </c>
      <c r="K26" s="24">
        <f t="shared" si="2"/>
        <v>3</v>
      </c>
      <c r="L26" s="26"/>
      <c r="AX26" s="81"/>
    </row>
    <row r="27" spans="1:50" s="17" customFormat="1" ht="25.5" x14ac:dyDescent="0.25">
      <c r="A27" s="51"/>
      <c r="B27" s="82">
        <f ca="1">IF(ISERROR(VALUE(SUBSTITUTE(OFFSET(B27,-1,0,1,1),".",""))),1,IF(ISERROR(FIND("`",SUBSTITUTE(OFFSET(B27,-1,0,1,1),".","`",1))),VALUE(OFFSET(B27,-1,0,1,1))+1,VALUE(LEFT(OFFSET(B27,-1,0,1,1),FIND("`",SUBSTITUTE(OFFSET(B27,-1,0,1,1),".","`",1))-1))+1))</f>
        <v>4</v>
      </c>
      <c r="C27" s="29" t="s">
        <v>24</v>
      </c>
      <c r="D27" s="30" t="s">
        <v>5</v>
      </c>
      <c r="E27" s="10">
        <f>MIN(E28:E31)</f>
        <v>42005</v>
      </c>
      <c r="F27" s="11">
        <f t="shared" si="3"/>
        <v>42022</v>
      </c>
      <c r="G27" s="31">
        <f>MAX(F28:F31)-E27+1</f>
        <v>18</v>
      </c>
      <c r="H27" s="32">
        <f>SUMPRODUCT(G28:G31,H28:H31)/SUM(G28:G31)</f>
        <v>0</v>
      </c>
      <c r="I27" s="33">
        <f t="shared" si="0"/>
        <v>12</v>
      </c>
      <c r="J27" s="34">
        <f>ROUNDDOWN(H27*G27,0)</f>
        <v>0</v>
      </c>
      <c r="K27" s="33">
        <f>G27-J27</f>
        <v>18</v>
      </c>
      <c r="AX27" s="79"/>
    </row>
    <row r="28" spans="1:50" s="27" customFormat="1" ht="25.5" x14ac:dyDescent="0.25">
      <c r="A28" s="51"/>
      <c r="B28" s="80" t="str">
        <f ca="1">IF(ISERROR(VALUE(SUBSTITUTE(OFFSET(B28,-1,0,1,1),".",""))),"0.1",IF(ISERROR(FIND("`",SUBSTITUTE(OFFSET(B28,-1,0,1,1),".","`",1))),OFFSET(B28,-1,0,1,1)&amp;".1",LEFT(OFFSET(B28,-1,0,1,1),FIND("`",SUBSTITUTE(OFFSET(B28,-1,0,1,1),".","`",1)))&amp;IF(ISERROR(FIND("`",SUBSTITUTE(OFFSET(B28,-1,0,1,1),".","`",2))),VALUE(RIGHT(OFFSET(B28,-1,0,1,1),LEN(OFFSET(B28,-1,0,1,1))-FIND("`",SUBSTITUTE(OFFSET(B28,-1,0,1,1),".","`",1))))+1,VALUE(MID(OFFSET(B28,-1,0,1,1),FIND("`",SUBSTITUTE(OFFSET(B28,-1,0,1,1),".","`",1))+1,(FIND("`",SUBSTITUTE(OFFSET(B28,-1,0,1,1),".","`",2))-FIND("`",SUBSTITUTE(OFFSET(B28,-1,0,1,1),".","`",1))-1)))+1)))</f>
        <v>4.1</v>
      </c>
      <c r="C28" s="18" t="s">
        <v>20</v>
      </c>
      <c r="D28" s="19"/>
      <c r="E28" s="20">
        <v>42005</v>
      </c>
      <c r="F28" s="21">
        <f t="shared" si="3"/>
        <v>42009</v>
      </c>
      <c r="G28" s="22">
        <v>5</v>
      </c>
      <c r="H28" s="23">
        <v>0</v>
      </c>
      <c r="I28" s="24">
        <f t="shared" si="0"/>
        <v>3</v>
      </c>
      <c r="J28" s="25">
        <f>ROUNDDOWN(H28*G28,0)</f>
        <v>0</v>
      </c>
      <c r="K28" s="24">
        <f>G28-J28</f>
        <v>5</v>
      </c>
      <c r="L28" s="26"/>
      <c r="AX28" s="81"/>
    </row>
    <row r="29" spans="1:50" s="27" customFormat="1" ht="25.5" x14ac:dyDescent="0.25">
      <c r="A29" s="51"/>
      <c r="B29" s="80" t="str">
        <f ca="1">IF(ISERROR(VALUE(SUBSTITUTE(OFFSET(B29,-1,0,1,1),".",""))),"0.1",IF(ISERROR(FIND("`",SUBSTITUTE(OFFSET(B29,-1,0,1,1),".","`",1))),OFFSET(B29,-1,0,1,1)&amp;".1",LEFT(OFFSET(B29,-1,0,1,1),FIND("`",SUBSTITUTE(OFFSET(B29,-1,0,1,1),".","`",1)))&amp;IF(ISERROR(FIND("`",SUBSTITUTE(OFFSET(B29,-1,0,1,1),".","`",2))),VALUE(RIGHT(OFFSET(B29,-1,0,1,1),LEN(OFFSET(B29,-1,0,1,1))-FIND("`",SUBSTITUTE(OFFSET(B29,-1,0,1,1),".","`",1))))+1,VALUE(MID(OFFSET(B29,-1,0,1,1),FIND("`",SUBSTITUTE(OFFSET(B29,-1,0,1,1),".","`",1))+1,(FIND("`",SUBSTITUTE(OFFSET(B29,-1,0,1,1),".","`",2))-FIND("`",SUBSTITUTE(OFFSET(B29,-1,0,1,1),".","`",1))-1)))+1)))</f>
        <v>4.2</v>
      </c>
      <c r="C29" s="18" t="s">
        <v>20</v>
      </c>
      <c r="D29" s="19"/>
      <c r="E29" s="20">
        <v>42008</v>
      </c>
      <c r="F29" s="21">
        <f t="shared" si="3"/>
        <v>42012</v>
      </c>
      <c r="G29" s="22">
        <v>5</v>
      </c>
      <c r="H29" s="23">
        <v>0</v>
      </c>
      <c r="I29" s="24">
        <f t="shared" si="0"/>
        <v>4</v>
      </c>
      <c r="J29" s="25">
        <f>ROUNDDOWN(H29*G29,0)</f>
        <v>0</v>
      </c>
      <c r="K29" s="24">
        <f>G29-J29</f>
        <v>5</v>
      </c>
      <c r="L29" s="26"/>
      <c r="AX29" s="81"/>
    </row>
    <row r="30" spans="1:50" s="27" customFormat="1" ht="25.5" x14ac:dyDescent="0.25">
      <c r="A30" s="51"/>
      <c r="B30" s="80" t="str">
        <f ca="1">IF(ISERROR(VALUE(SUBSTITUTE(OFFSET(B30,-1,0,1,1),".",""))),"0.1",IF(ISERROR(FIND("`",SUBSTITUTE(OFFSET(B30,-1,0,1,1),".","`",1))),OFFSET(B30,-1,0,1,1)&amp;".1",LEFT(OFFSET(B30,-1,0,1,1),FIND("`",SUBSTITUTE(OFFSET(B30,-1,0,1,1),".","`",1)))&amp;IF(ISERROR(FIND("`",SUBSTITUTE(OFFSET(B30,-1,0,1,1),".","`",2))),VALUE(RIGHT(OFFSET(B30,-1,0,1,1),LEN(OFFSET(B30,-1,0,1,1))-FIND("`",SUBSTITUTE(OFFSET(B30,-1,0,1,1),".","`",1))))+1,VALUE(MID(OFFSET(B30,-1,0,1,1),FIND("`",SUBSTITUTE(OFFSET(B30,-1,0,1,1),".","`",1))+1,(FIND("`",SUBSTITUTE(OFFSET(B30,-1,0,1,1),".","`",2))-FIND("`",SUBSTITUTE(OFFSET(B30,-1,0,1,1),".","`",1))-1)))+1)))</f>
        <v>4.3</v>
      </c>
      <c r="C30" s="18" t="s">
        <v>20</v>
      </c>
      <c r="D30" s="19"/>
      <c r="E30" s="20">
        <v>42013</v>
      </c>
      <c r="F30" s="21">
        <f t="shared" si="3"/>
        <v>42017</v>
      </c>
      <c r="G30" s="22">
        <v>5</v>
      </c>
      <c r="H30" s="23">
        <v>0</v>
      </c>
      <c r="I30" s="24">
        <f t="shared" si="0"/>
        <v>3</v>
      </c>
      <c r="J30" s="25">
        <f>ROUNDDOWN(H30*G30,0)</f>
        <v>0</v>
      </c>
      <c r="K30" s="24">
        <f>G30-J30</f>
        <v>5</v>
      </c>
      <c r="L30" s="26"/>
      <c r="AX30" s="81"/>
    </row>
    <row r="31" spans="1:50" s="27" customFormat="1" ht="25.5" x14ac:dyDescent="0.25">
      <c r="A31" s="51"/>
      <c r="B31" s="80" t="str">
        <f ca="1">IF(ISERROR(VALUE(SUBSTITUTE(OFFSET(B31,-1,0,1,1),".",""))),"0.1",IF(ISERROR(FIND("`",SUBSTITUTE(OFFSET(B31,-1,0,1,1),".","`",1))),OFFSET(B31,-1,0,1,1)&amp;".1",LEFT(OFFSET(B31,-1,0,1,1),FIND("`",SUBSTITUTE(OFFSET(B31,-1,0,1,1),".","`",1)))&amp;IF(ISERROR(FIND("`",SUBSTITUTE(OFFSET(B31,-1,0,1,1),".","`",2))),VALUE(RIGHT(OFFSET(B31,-1,0,1,1),LEN(OFFSET(B31,-1,0,1,1))-FIND("`",SUBSTITUTE(OFFSET(B31,-1,0,1,1),".","`",1))))+1,VALUE(MID(OFFSET(B31,-1,0,1,1),FIND("`",SUBSTITUTE(OFFSET(B31,-1,0,1,1),".","`",1))+1,(FIND("`",SUBSTITUTE(OFFSET(B31,-1,0,1,1),".","`",2))-FIND("`",SUBSTITUTE(OFFSET(B31,-1,0,1,1),".","`",1))-1)))+1)))</f>
        <v>4.4</v>
      </c>
      <c r="C31" s="18" t="s">
        <v>20</v>
      </c>
      <c r="D31" s="19"/>
      <c r="E31" s="20">
        <v>42018</v>
      </c>
      <c r="F31" s="21">
        <f t="shared" si="3"/>
        <v>42022</v>
      </c>
      <c r="G31" s="22">
        <v>5</v>
      </c>
      <c r="H31" s="23">
        <v>0</v>
      </c>
      <c r="I31" s="24">
        <f t="shared" si="0"/>
        <v>3</v>
      </c>
      <c r="J31" s="25">
        <f>ROUNDDOWN(H31*G31,0)</f>
        <v>0</v>
      </c>
      <c r="K31" s="24">
        <f>G31-J31</f>
        <v>5</v>
      </c>
      <c r="L31" s="26"/>
      <c r="AX31" s="81"/>
    </row>
    <row r="32" spans="1:50" s="35" customFormat="1" ht="11.25" x14ac:dyDescent="0.2">
      <c r="A32" s="52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AX32" s="85"/>
    </row>
    <row r="33" spans="1:50" s="35" customFormat="1" ht="11.25" x14ac:dyDescent="0.2">
      <c r="A33" s="52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AX33" s="85"/>
    </row>
    <row r="34" spans="1:50" s="35" customFormat="1" ht="11.25" x14ac:dyDescent="0.2">
      <c r="A34" s="52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AX34" s="85"/>
    </row>
    <row r="35" spans="1:50" s="35" customFormat="1" ht="11.25" x14ac:dyDescent="0.2">
      <c r="A35" s="52"/>
      <c r="B35" s="86" t="s">
        <v>25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AX35" s="85"/>
    </row>
    <row r="36" spans="1:50" s="17" customFormat="1" ht="25.5" x14ac:dyDescent="0.25">
      <c r="A36" s="51"/>
      <c r="B36" s="82">
        <f ca="1">IF(ISERROR(VALUE(SUBSTITUTE(OFFSET(B36,-1,0,1,1),".",""))),1,IF(ISERROR(FIND("`",SUBSTITUTE(OFFSET(B36,-1,0,1,1),".","`",1))),VALUE(OFFSET(B36,-1,0,1,1))+1,VALUE(LEFT(OFFSET(B36,-1,0,1,1),FIND("`",SUBSTITUTE(OFFSET(B36,-1,0,1,1),".","`",1))-1))+1))</f>
        <v>1</v>
      </c>
      <c r="C36" s="29" t="s">
        <v>19</v>
      </c>
      <c r="D36" s="30"/>
      <c r="E36" s="36">
        <v>42005</v>
      </c>
      <c r="F36" s="37">
        <f>E36+G36-1</f>
        <v>42011</v>
      </c>
      <c r="G36" s="31">
        <f>MAX(F37:F39)-E36+1</f>
        <v>7</v>
      </c>
      <c r="H36" s="32">
        <f>SUMPRODUCT(G37:G39,H37:H39)/SUM(G37:G39)</f>
        <v>0</v>
      </c>
      <c r="I36" s="33">
        <f>NETWORKDAYS(E36,F36)</f>
        <v>5</v>
      </c>
      <c r="J36" s="34">
        <f>ROUNDDOWN(H36*G36,0)</f>
        <v>0</v>
      </c>
      <c r="K36" s="33">
        <f>G36-J36</f>
        <v>7</v>
      </c>
      <c r="AX36" s="79"/>
    </row>
    <row r="37" spans="1:50" s="27" customFormat="1" ht="25.5" x14ac:dyDescent="0.25">
      <c r="A37" s="51"/>
      <c r="B37" s="80" t="str">
        <f ca="1">IF(ISERROR(VALUE(SUBSTITUTE(OFFSET(B37,-1,0,1,1),".",""))),"0.1",IF(ISERROR(FIND("`",SUBSTITUTE(OFFSET(B37,-1,0,1,1),".","`",1))),OFFSET(B37,-1,0,1,1)&amp;".1",LEFT(OFFSET(B37,-1,0,1,1),FIND("`",SUBSTITUTE(OFFSET(B37,-1,0,1,1),".","`",1)))&amp;IF(ISERROR(FIND("`",SUBSTITUTE(OFFSET(B37,-1,0,1,1),".","`",2))),VALUE(RIGHT(OFFSET(B37,-1,0,1,1),LEN(OFFSET(B37,-1,0,1,1))-FIND("`",SUBSTITUTE(OFFSET(B37,-1,0,1,1),".","`",1))))+1,VALUE(MID(OFFSET(B37,-1,0,1,1),FIND("`",SUBSTITUTE(OFFSET(B37,-1,0,1,1),".","`",1))+1,(FIND("`",SUBSTITUTE(OFFSET(B37,-1,0,1,1),".","`",2))-FIND("`",SUBSTITUTE(OFFSET(B37,-1,0,1,1),".","`",1))-1)))+1)))</f>
        <v>1.1</v>
      </c>
      <c r="C37" s="18" t="s">
        <v>20</v>
      </c>
      <c r="D37" s="19"/>
      <c r="E37" s="20">
        <v>42005</v>
      </c>
      <c r="F37" s="21">
        <f>E37+G37-1</f>
        <v>42011</v>
      </c>
      <c r="G37" s="22">
        <v>7</v>
      </c>
      <c r="H37" s="23">
        <v>0</v>
      </c>
      <c r="I37" s="24">
        <f>NETWORKDAYS(E37,F37)</f>
        <v>5</v>
      </c>
      <c r="J37" s="25">
        <f>ROUNDDOWN(H37*G37,0)</f>
        <v>0</v>
      </c>
      <c r="K37" s="24">
        <f>G37-J37</f>
        <v>7</v>
      </c>
      <c r="L37" s="26"/>
      <c r="AX37" s="81"/>
    </row>
    <row r="38" spans="1:50" s="27" customFormat="1" ht="25.5" x14ac:dyDescent="0.25">
      <c r="A38" s="51"/>
      <c r="B38" s="80" t="str">
        <f ca="1">IF(ISERROR(VALUE(SUBSTITUTE(OFFSET(B38,-1,0,1,1),".",""))),"0.0.1",IF(ISERROR(FIND("`",SUBSTITUTE(OFFSET(B38,-1,0,1,1),".","`",2))),OFFSET(B38,-1,0,1,1)&amp;".1",LEFT(OFFSET(B38,-1,0,1,1),FIND("`",SUBSTITUTE(OFFSET(B38,-1,0,1,1),".","`",2)))&amp;IF(ISERROR(FIND("`",SUBSTITUTE(OFFSET(B38,-1,0,1,1),".","`",3))),VALUE(RIGHT(OFFSET(B38,-1,0,1,1),LEN(OFFSET(B38,-1,0,1,1))-FIND("`",SUBSTITUTE(OFFSET(B38,-1,0,1,1),".","`",2))))+1,VALUE(MID(OFFSET(B38,-1,0,1,1),FIND("`",SUBSTITUTE(OFFSET(B38,-1,0,1,1),".","`",2))+1,(FIND("`",SUBSTITUTE(OFFSET(B38,-1,0,1,1),".","`",3))-FIND("`",SUBSTITUTE(OFFSET(B38,-1,0,1,1),".","`",2))-1)))+1)))</f>
        <v>1.1.1</v>
      </c>
      <c r="C38" s="28" t="s">
        <v>26</v>
      </c>
      <c r="D38" s="19"/>
      <c r="E38" s="20">
        <v>42005</v>
      </c>
      <c r="F38" s="21">
        <f>E38+G38-1</f>
        <v>42011</v>
      </c>
      <c r="G38" s="22">
        <v>7</v>
      </c>
      <c r="H38" s="23">
        <v>0</v>
      </c>
      <c r="I38" s="24">
        <f>NETWORKDAYS(E38,F38)</f>
        <v>5</v>
      </c>
      <c r="J38" s="25">
        <f>ROUNDDOWN(H38*G38,0)</f>
        <v>0</v>
      </c>
      <c r="K38" s="24">
        <f>G38-J38</f>
        <v>7</v>
      </c>
      <c r="L38" s="26"/>
      <c r="AX38" s="81"/>
    </row>
    <row r="39" spans="1:50" s="27" customFormat="1" ht="25.5" x14ac:dyDescent="0.25">
      <c r="A39" s="51"/>
      <c r="B39" s="87" t="str">
        <f ca="1">IF(ISERROR(VALUE(SUBSTITUTE(OFFSET(B39,-1,0,1,1),".",""))),"0.0.0.1",IF(ISERROR(FIND("`",SUBSTITUTE(OFFSET(B39,-1,0,1,1),".","`",3))),OFFSET(B39,-1,0,1,1)&amp;".1",LEFT(OFFSET(B39,-1,0,1,1),FIND("`",SUBSTITUTE(OFFSET(B39,-1,0,1,1),".","`",3)))&amp;IF(ISERROR(FIND("`",SUBSTITUTE(OFFSET(B39,-1,0,1,1),".","`",4))),VALUE(RIGHT(OFFSET(B39,-1,0,1,1),LEN(OFFSET(B39,-1,0,1,1))-FIND("`",SUBSTITUTE(OFFSET(B39,-1,0,1,1),".","`",3))))+1,VALUE(MID(OFFSET(B39,-1,0,1,1),FIND("`",SUBSTITUTE(OFFSET(B39,-1,0,1,1),".","`",3))+1,(FIND("`",SUBSTITUTE(OFFSET(B39,-1,0,1,1),".","`",4))-FIND("`",SUBSTITUTE(OFFSET(B39,-1,0,1,1),".","`",3))-1)))+1)))</f>
        <v>1.1.1.1</v>
      </c>
      <c r="C39" s="88" t="s">
        <v>27</v>
      </c>
      <c r="D39" s="89"/>
      <c r="E39" s="90">
        <v>42005</v>
      </c>
      <c r="F39" s="91">
        <f>E39+G39-1</f>
        <v>42011</v>
      </c>
      <c r="G39" s="92">
        <v>7</v>
      </c>
      <c r="H39" s="93">
        <v>0</v>
      </c>
      <c r="I39" s="94">
        <f>NETWORKDAYS(E39,F39)</f>
        <v>5</v>
      </c>
      <c r="J39" s="95">
        <f>ROUNDDOWN(H39*G39,0)</f>
        <v>0</v>
      </c>
      <c r="K39" s="94">
        <f>G39-J39</f>
        <v>7</v>
      </c>
      <c r="L39" s="96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8"/>
    </row>
  </sheetData>
  <mergeCells count="4">
    <mergeCell ref="D3:L3"/>
    <mergeCell ref="I4:K4"/>
    <mergeCell ref="D6:F6"/>
    <mergeCell ref="D7:E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2016-03-17T11:50:39Z</dcterms:created>
  <dcterms:modified xsi:type="dcterms:W3CDTF">2016-03-17T12:53:04Z</dcterms:modified>
</cp:coreProperties>
</file>